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5075" windowHeight="8190" activeTab="1"/>
  </bookViews>
  <sheets>
    <sheet name="งบแสดงฐานะการเงิน" sheetId="1" r:id="rId1"/>
    <sheet name="งบแสดงผลการดำเนินงาน" sheetId="2" r:id="rId2"/>
    <sheet name="งบทรัพย์สิน" sheetId="3" r:id="rId3"/>
    <sheet name="เงินสดและเงินรับฝาก" sheetId="4" r:id="rId4"/>
    <sheet name="ลูกหนี้ภาษี" sheetId="5" r:id="rId5"/>
    <sheet name="เงินสะสม" sheetId="6" r:id="rId6"/>
    <sheet name="เงินรับฝาก" sheetId="8" r:id="rId7"/>
    <sheet name="รายจ่ายค้างจ่าย" sheetId="9" r:id="rId8"/>
    <sheet name="งบแสดงผลการดำเนินงานเงินสะสม" sheetId="12" r:id="rId9"/>
    <sheet name="งบทดลองหลังปิดบัญชี" sheetId="14" r:id="rId10"/>
    <sheet name="รายละเอียดเงินรอคืนจังหวัด" sheetId="18" r:id="rId11"/>
    <sheet name="ลน.เศรษฐกิจชุมชน" sheetId="20" r:id="rId12"/>
    <sheet name="ลูกหนี้เงินยืม" sheetId="21" r:id="rId13"/>
    <sheet name="ลูกหนี้อื่น" sheetId="22" r:id="rId14"/>
    <sheet name="ข้อมูลทั่วไป" sheetId="25" r:id="rId15"/>
    <sheet name="หมายเหตุ 12 ทุนสำรองฯ" sheetId="26" r:id="rId16"/>
    <sheet name="Sheet2" sheetId="27" r:id="rId17"/>
    <sheet name="Sheet3" sheetId="28" r:id="rId18"/>
  </sheets>
  <calcPr calcId="144525"/>
</workbook>
</file>

<file path=xl/calcChain.xml><?xml version="1.0" encoding="utf-8"?>
<calcChain xmlns="http://schemas.openxmlformats.org/spreadsheetml/2006/main">
  <c r="D10" i="26" l="1"/>
  <c r="B10" i="26"/>
  <c r="H9" i="6"/>
  <c r="E28" i="1"/>
  <c r="E24" i="1"/>
  <c r="E29" i="1" s="1"/>
  <c r="E15" i="1"/>
  <c r="E16" i="1" s="1"/>
  <c r="B18" i="8"/>
  <c r="D18" i="8"/>
  <c r="D20" i="5"/>
  <c r="D23" i="21"/>
  <c r="C23" i="21"/>
  <c r="H16" i="4"/>
  <c r="C27" i="20"/>
  <c r="C15" i="20"/>
  <c r="C19" i="5"/>
  <c r="C24" i="1"/>
  <c r="F8" i="12"/>
  <c r="F19" i="12" s="1"/>
  <c r="F9" i="12"/>
  <c r="F10" i="12"/>
  <c r="F11" i="12"/>
  <c r="F12" i="12"/>
  <c r="F13" i="12"/>
  <c r="F14" i="12"/>
  <c r="F15" i="12"/>
  <c r="F16" i="12"/>
  <c r="F17" i="12"/>
  <c r="F18" i="12"/>
  <c r="B19" i="12"/>
  <c r="C19" i="12"/>
  <c r="D19" i="12"/>
  <c r="E19" i="12"/>
  <c r="G19" i="12"/>
  <c r="H19" i="12"/>
  <c r="I19" i="12"/>
  <c r="J19" i="12"/>
  <c r="K19" i="12"/>
  <c r="L19" i="12"/>
  <c r="M19" i="12"/>
  <c r="N19" i="12"/>
  <c r="O19" i="12"/>
  <c r="F21" i="12"/>
  <c r="F22" i="12"/>
  <c r="F23" i="12"/>
  <c r="F29" i="12" s="1"/>
  <c r="F24" i="12"/>
  <c r="F25" i="12"/>
  <c r="F26" i="12"/>
  <c r="F27" i="12"/>
  <c r="F28" i="12"/>
  <c r="B29" i="12"/>
  <c r="C29" i="12"/>
  <c r="D29" i="12"/>
  <c r="E29" i="12"/>
  <c r="D30" i="2"/>
  <c r="E23" i="2"/>
  <c r="E24" i="2"/>
  <c r="E25" i="2"/>
  <c r="E26" i="2"/>
  <c r="E27" i="2"/>
  <c r="E28" i="2"/>
  <c r="E29" i="2"/>
  <c r="E22" i="2"/>
  <c r="C30" i="2"/>
  <c r="E10" i="2"/>
  <c r="E11" i="2"/>
  <c r="E12" i="2"/>
  <c r="E13" i="2"/>
  <c r="E14" i="2"/>
  <c r="E15" i="2"/>
  <c r="E16" i="2"/>
  <c r="E17" i="2"/>
  <c r="E18" i="2"/>
  <c r="E19" i="2"/>
  <c r="E9" i="2"/>
  <c r="D20" i="2"/>
  <c r="C20" i="2"/>
  <c r="F64" i="12"/>
  <c r="B64" i="12"/>
  <c r="P54" i="12"/>
  <c r="O54" i="12"/>
  <c r="N54" i="12"/>
  <c r="M54" i="12"/>
  <c r="L54" i="12"/>
  <c r="K54" i="12"/>
  <c r="J54" i="12"/>
  <c r="I54" i="12"/>
  <c r="H54" i="12"/>
  <c r="G54" i="12"/>
  <c r="F54" i="12"/>
  <c r="B54" i="12"/>
  <c r="F65" i="12" l="1"/>
  <c r="E66" i="2"/>
  <c r="B66" i="2"/>
  <c r="O56" i="2"/>
  <c r="N56" i="2"/>
  <c r="M56" i="2"/>
  <c r="L56" i="2"/>
  <c r="K56" i="2"/>
  <c r="J56" i="2"/>
  <c r="I56" i="2"/>
  <c r="H56" i="2"/>
  <c r="G56" i="2"/>
  <c r="F56" i="2"/>
  <c r="B56" i="2"/>
  <c r="E54" i="2"/>
  <c r="E56" i="2" s="1"/>
  <c r="E67" i="2" l="1"/>
  <c r="C9" i="18" l="1"/>
  <c r="G72" i="9" l="1"/>
  <c r="D9" i="21" l="1"/>
  <c r="I11" i="6"/>
  <c r="G17" i="5"/>
  <c r="G20" i="5" s="1"/>
  <c r="F17" i="5"/>
  <c r="F20" i="5" s="1"/>
  <c r="F26" i="3"/>
  <c r="C26" i="3"/>
  <c r="B26" i="3"/>
  <c r="D28" i="14"/>
  <c r="C15" i="1"/>
  <c r="C16" i="1" s="1"/>
  <c r="G39" i="9"/>
  <c r="C17" i="5" l="1"/>
  <c r="C20" i="5" s="1"/>
  <c r="E30" i="2"/>
  <c r="B9" i="18"/>
  <c r="C28" i="14"/>
  <c r="E28" i="14" s="1"/>
  <c r="C9" i="6"/>
  <c r="D11" i="6" s="1"/>
  <c r="C28" i="1"/>
  <c r="C29" i="1" s="1"/>
  <c r="F16" i="4"/>
  <c r="E26" i="3"/>
  <c r="E20" i="2"/>
  <c r="I20" i="2"/>
  <c r="B30" i="2"/>
  <c r="N20" i="2"/>
  <c r="M20" i="2"/>
  <c r="L20" i="2"/>
  <c r="K20" i="2"/>
  <c r="J20" i="2"/>
  <c r="H20" i="2"/>
  <c r="G20" i="2"/>
  <c r="F20" i="2"/>
  <c r="B20" i="2"/>
  <c r="F30" i="12" l="1"/>
  <c r="E31" i="2"/>
</calcChain>
</file>

<file path=xl/sharedStrings.xml><?xml version="1.0" encoding="utf-8"?>
<sst xmlns="http://schemas.openxmlformats.org/spreadsheetml/2006/main" count="954" uniqueCount="417">
  <si>
    <t>องค์การบริหารส่วนตำบลนาไม้ไผ่</t>
  </si>
  <si>
    <t>งบแสดงฐานะการเงิน</t>
  </si>
  <si>
    <t>หมายเหตุ</t>
  </si>
  <si>
    <t>ทรัพย์สินตามงบทรัพย์สิน</t>
  </si>
  <si>
    <t>หน่วย: บาท</t>
  </si>
  <si>
    <t>สินทรัพย์</t>
  </si>
  <si>
    <t xml:space="preserve">        สินทรัพย์หมุนเวียน</t>
  </si>
  <si>
    <t xml:space="preserve">                เงินสดและเงินฝากธนาคาร</t>
  </si>
  <si>
    <t xml:space="preserve">                ลูกหนี้ค่าภาษี</t>
  </si>
  <si>
    <t xml:space="preserve">                ลูกหนี้เงินทุนโครงการเศรษฐกิจชุมชน</t>
  </si>
  <si>
    <t xml:space="preserve">                รวมสินทรัพย์หมุนเวียน</t>
  </si>
  <si>
    <t>-</t>
  </si>
  <si>
    <t>รวมสินทรัพย์</t>
  </si>
  <si>
    <t>ทุนทรัพย์สิน</t>
  </si>
  <si>
    <t>หนี้สิน</t>
  </si>
  <si>
    <t xml:space="preserve">        หนี้สินหมุนเวียน</t>
  </si>
  <si>
    <t xml:space="preserve">                รายจ่ายค้างจ่าย</t>
  </si>
  <si>
    <t xml:space="preserve">                เงินรับฝาก</t>
  </si>
  <si>
    <t xml:space="preserve">                รวมหนิ้สินหมุนเวียน</t>
  </si>
  <si>
    <t>เงินสะสม</t>
  </si>
  <si>
    <t xml:space="preserve">        เงินสะสม</t>
  </si>
  <si>
    <t xml:space="preserve">        เงินทุนสำรองเงินสะสม</t>
  </si>
  <si>
    <t xml:space="preserve">        รวมเงินสะสม</t>
  </si>
  <si>
    <t>รวมหนี้สินและเงินสะสม</t>
  </si>
  <si>
    <t>งบแสดงผลการดำเนินงานจ่ายจากเงินรายรับ</t>
  </si>
  <si>
    <t>รายการ</t>
  </si>
  <si>
    <t>ประมาณการ</t>
  </si>
  <si>
    <t>รวม</t>
  </si>
  <si>
    <t>บริหารงาน</t>
  </si>
  <si>
    <t>ทั่วไป</t>
  </si>
  <si>
    <t>การศึกษา</t>
  </si>
  <si>
    <t>ความสงบ</t>
  </si>
  <si>
    <t>ภายใน</t>
  </si>
  <si>
    <t>เคหะ</t>
  </si>
  <si>
    <t>ชุมชน</t>
  </si>
  <si>
    <t>สร้างความ</t>
  </si>
  <si>
    <t>เข้มแข็ง</t>
  </si>
  <si>
    <t>ของชุมชน</t>
  </si>
  <si>
    <t>การศาสนา</t>
  </si>
  <si>
    <t>วัฒนธรรมและ</t>
  </si>
  <si>
    <t>นันทนาการ</t>
  </si>
  <si>
    <t>การเกษตร</t>
  </si>
  <si>
    <t>งบกลาง</t>
  </si>
  <si>
    <t>หน่วย:บาท</t>
  </si>
  <si>
    <t>รายจ่าย</t>
  </si>
  <si>
    <t xml:space="preserve">   งบกลาง</t>
  </si>
  <si>
    <t xml:space="preserve">   เงินเดือน(ฝ่ายการเมือง)</t>
  </si>
  <si>
    <t xml:space="preserve">   เงินเดือน(ฝ่ายประจำ)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</si>
  <si>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</si>
  <si>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</si>
  <si>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</si>
  <si>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</si>
  <si>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                 (หมายเหตุ 1)</t>
  </si>
  <si>
    <t xml:space="preserve">   ค่าที่ดินและสิ่งก่อสร้าง    (หมายเหตุ 2)</t>
  </si>
  <si>
    <t xml:space="preserve">   รายจ่ายอื่น</t>
  </si>
  <si>
    <t xml:space="preserve">   เงินอุดหนุน</t>
  </si>
  <si>
    <t>รวมรายจ่าย</t>
  </si>
  <si>
    <t>รายรับ</t>
  </si>
  <si>
    <t xml:space="preserve">   หมวดภาษีอากร</t>
  </si>
  <si>
    <t xml:space="preserve">   หมวดค่าธรรมเนียม ค่าปรับและใบอนุญาต</t>
  </si>
  <si>
    <t xml:space="preserve">   หมวดรายได้จากทรัพย์สิน</t>
  </si>
  <si>
    <t xml:space="preserve">   หมวดรายได้จากสาธารณูปโภค</t>
  </si>
  <si>
    <t xml:space="preserve">   หมวดรายได้เบ็ดเตล็ด</t>
  </si>
  <si>
    <t xml:space="preserve">   หมวดภาษีจัดสรร</t>
  </si>
  <si>
    <t xml:space="preserve">   หมวดเงินอุดหนุนทั่วไป</t>
  </si>
  <si>
    <t xml:space="preserve">   หมวดเงินอุดหนุนระบุวัตถุประสงค์/เฉพาะกิจ</t>
  </si>
  <si>
    <t>รวมรายรับ</t>
  </si>
  <si>
    <t>รายรับ(สูง)กว่ารายจ่าย</t>
  </si>
  <si>
    <t>นายกองค์การบริหารส่วนตำบลนาไม้ไผ่</t>
  </si>
  <si>
    <t>..................................................</t>
  </si>
  <si>
    <t>.................................................................</t>
  </si>
  <si>
    <t xml:space="preserve">      ปลัดองค์การบริหารส่วนตำบลนาไม้ไผ่</t>
  </si>
  <si>
    <t>.............................................</t>
  </si>
  <si>
    <t xml:space="preserve">      ผู้อำนวยการกองคลัง</t>
  </si>
  <si>
    <t>สาธารณสุข</t>
  </si>
  <si>
    <t>หมายเหตุประกอบงบแสดงฐานะการเงิน</t>
  </si>
  <si>
    <t>หมายเหตุ 2 งบทรัพย์สิน</t>
  </si>
  <si>
    <t>ประเภททรัพย์สิน</t>
  </si>
  <si>
    <t>แหล่งทีมาของทรัพย์สินทั้งหมด</t>
  </si>
  <si>
    <t>ชื่อ</t>
  </si>
  <si>
    <t>จำนวนเงิน</t>
  </si>
  <si>
    <t>ก. อสังหาริมทรัพย์</t>
  </si>
  <si>
    <t xml:space="preserve">     ที่ดิน</t>
  </si>
  <si>
    <t xml:space="preserve">     อาคาร</t>
  </si>
  <si>
    <t>ก.รายได้ของ อบต.</t>
  </si>
  <si>
    <t>ข.เงินอุดหนุนจากรัฐบาล</t>
  </si>
  <si>
    <t>ค.เงินอุดหนุนเฉพาะกิจ</t>
  </si>
  <si>
    <t>ข. สังหาริมทรัพย์</t>
  </si>
  <si>
    <t xml:space="preserve"> </t>
  </si>
  <si>
    <t xml:space="preserve">              ปลัดองค์การบริหารส่วนตำบลนาไม้ไผ่</t>
  </si>
  <si>
    <t xml:space="preserve">               .............................................................</t>
  </si>
  <si>
    <t>...............................................</t>
  </si>
  <si>
    <t xml:space="preserve">        ผู้อำนวยการกองคลัง</t>
  </si>
  <si>
    <t>หมายเหตุ 3 เงินสดและเงินฝากธนาคาร</t>
  </si>
  <si>
    <t xml:space="preserve">       เงินสด</t>
  </si>
  <si>
    <t xml:space="preserve">       เงินฝากธนาคาร</t>
  </si>
  <si>
    <t>กรุงไทย</t>
  </si>
  <si>
    <t>ธกส.</t>
  </si>
  <si>
    <t>ประเภทประจำ</t>
  </si>
  <si>
    <t>ประเภทออมทรัพย์</t>
  </si>
  <si>
    <t>เลขที่</t>
  </si>
  <si>
    <t>802-0-30107-0</t>
  </si>
  <si>
    <t>820-0-00551-8</t>
  </si>
  <si>
    <t>01-115-2-22917-3</t>
  </si>
  <si>
    <t>01-115-2-31320-7</t>
  </si>
  <si>
    <t>02-002-8-51062-9</t>
  </si>
  <si>
    <t>01-115-2-74384-8</t>
  </si>
  <si>
    <t>ประเภทลูกหนี้</t>
  </si>
  <si>
    <t>ประจำปี</t>
  </si>
  <si>
    <t>ลูกหนี้ภาษีบำรุงท้องที่</t>
  </si>
  <si>
    <t xml:space="preserve">               รับจริงสูงกว่ารายจ่ายจริง</t>
  </si>
  <si>
    <t xml:space="preserve">    บวก      รายรับจริงสูงกว่ารายจ่ายจริงหลังหักเงินทุนสำรองเงินสะสม</t>
  </si>
  <si>
    <t xml:space="preserve">    หัก       รายการปรับปรุงลูกหนี้ภาษีบำรุงท้องที่</t>
  </si>
  <si>
    <t xml:space="preserve">               จ่ายขาดเงินสะสม</t>
  </si>
  <si>
    <t xml:space="preserve">    1          ลูกหนี้ค่าภาษีบำรุงท้องที่</t>
  </si>
  <si>
    <t>หมวด</t>
  </si>
  <si>
    <t>แผนงาน</t>
  </si>
  <si>
    <t>บริหารทั่วไป</t>
  </si>
  <si>
    <t>เคหะและชุมชน</t>
  </si>
  <si>
    <t>ค่าใช้สอย</t>
  </si>
  <si>
    <t>ค่าที่ดินและสิ่งก่อสร้าง</t>
  </si>
  <si>
    <t>เงินอุดหนุน</t>
  </si>
  <si>
    <t xml:space="preserve">       ภาษี หัก ณ ที่จ่าย</t>
  </si>
  <si>
    <t xml:space="preserve">       เงินประกันสัญญา</t>
  </si>
  <si>
    <t xml:space="preserve">       ค่าใช้จ่ายในการจัดเก็บภาษีบำรุงท้องที่ 5%</t>
  </si>
  <si>
    <t xml:space="preserve">       ส่วนลดในการจัดเก็บภาษีบำรุงท้องที่ 6%</t>
  </si>
  <si>
    <t>แหล่งเงิน</t>
  </si>
  <si>
    <t>งาน</t>
  </si>
  <si>
    <t>ประเภท</t>
  </si>
  <si>
    <t>โครงการ</t>
  </si>
  <si>
    <t>เงินงบประมาณ</t>
  </si>
  <si>
    <t>ค่าก่อสร้างสิ่งสาธารณูปโภค</t>
  </si>
  <si>
    <t>บริหารงานทั่วไป</t>
  </si>
  <si>
    <t xml:space="preserve">                รายได้ค้างรับ</t>
  </si>
  <si>
    <t xml:space="preserve">  งบกลาง</t>
  </si>
  <si>
    <t xml:space="preserve">  เงินเดือน(ฝ่ายการเมือง)</t>
  </si>
  <si>
    <t xml:space="preserve">  เงินเดือน(ฝ่ายประจำ)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</si>
  <si>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</si>
  <si>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</si>
  <si>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</si>
  <si>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</si>
  <si>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ค่าครุภัณฑ์</t>
  </si>
  <si>
    <t xml:space="preserve">  ค่าที่ดินและสิ่งก่อสร้าง</t>
  </si>
  <si>
    <t xml:space="preserve">  รายจ่ายอื่น</t>
  </si>
  <si>
    <t xml:space="preserve">  เงินอุดหนุน</t>
  </si>
  <si>
    <t xml:space="preserve">  หมวดภาษีอาร</t>
  </si>
  <si>
    <t xml:space="preserve">  หมวดค่าธรรมเนียม ค่าปรับและใบอนุญาต</t>
  </si>
  <si>
    <t xml:space="preserve">  หมวดรายได้จากทรัพย์สิน</t>
  </si>
  <si>
    <t xml:space="preserve">  หมวดรายได้จากสาธารณูปโภค</t>
  </si>
  <si>
    <t xml:space="preserve">  หมวดรายได้เบ็ดเตล็ด</t>
  </si>
  <si>
    <t xml:space="preserve">  หมวดภาษีจัดสรร</t>
  </si>
  <si>
    <t xml:space="preserve">  หมวดเงินอุดหนุนทั่วไป</t>
  </si>
  <si>
    <t xml:space="preserve">  หมวดเงินอุดหนุนระบุวัตถุประสงค์/เฉพาะกิจ</t>
  </si>
  <si>
    <t>รายรับ(ต่ำ)กว่ารายจ่าย</t>
  </si>
  <si>
    <t>งบทดลอง(หลังปิดบัญชี)</t>
  </si>
  <si>
    <t>รหัสบัญชี</t>
  </si>
  <si>
    <t>เดบิต</t>
  </si>
  <si>
    <t>เครดิต</t>
  </si>
  <si>
    <t>เงินสด</t>
  </si>
  <si>
    <t>เงินฝากธนาคาร ธกส.สาขาที่วัง-ประเภทออมทรัพย์ 01-115-22917-3</t>
  </si>
  <si>
    <t>เงินฝากธนาคาร ธกส.สาขาที่วัง-ประเภทออมทรัพย์ 01-115-31320-7</t>
  </si>
  <si>
    <t>เงินฝากธนาคาร กรุงไทย สาขาทุ่งสง-ประเภทประจำ 815-2-03397-9</t>
  </si>
  <si>
    <t>เงินฝากธนาคาร กรุงไทย สาขาตลาดเกษตร-ประเภทออมทรัพย์ 820-2-00551-8</t>
  </si>
  <si>
    <t>เงินฝากธนาคาร ธกส.สาขาที่วัง-ประเภทออมทรัพย์ 01-971-2-43840</t>
  </si>
  <si>
    <t>เงินฝากธนาคาร ธกส.สาขาที่วัง-ประเภทออมทรัพย์ 02-002-8-51062-9</t>
  </si>
  <si>
    <t>ลูกหนี้เงินยืม</t>
  </si>
  <si>
    <t>รายได้รัฐบาลค้างรับ</t>
  </si>
  <si>
    <t>ลูกหนี้-ภาษีโรงเรียนและที่ดิน</t>
  </si>
  <si>
    <t>ลูกหนี้-ภาษีบำรุงท้องที่</t>
  </si>
  <si>
    <t>ลูกหนี้-ภาษีป้าย</t>
  </si>
  <si>
    <t>ลูกหนี้-รายได้อื่นๆ</t>
  </si>
  <si>
    <t>ลูกหนี้-เงินทุนโครงการเศรษฐกิจชุมชน</t>
  </si>
  <si>
    <t>ลูกหนี้-อื่นๆ</t>
  </si>
  <si>
    <t>ลูกหนี้-เงินสะสม</t>
  </si>
  <si>
    <t>รายจ่ายค้างจ่าย</t>
  </si>
  <si>
    <t>เงินรับฝาก (หมายเหตุ4)</t>
  </si>
  <si>
    <t>เงินทุนสำรองเงินสะสม</t>
  </si>
  <si>
    <t xml:space="preserve">      เงินทุนโครงการเศรษฐกิจชุมชน</t>
  </si>
  <si>
    <t>เงินอุดหนุนระบุ</t>
  </si>
  <si>
    <t>วัตถุประสงค์/</t>
  </si>
  <si>
    <t>เบี้ยยังชีพผู้สูงอายุ</t>
  </si>
  <si>
    <t>เบี้ยยังชีพผู้พิการ</t>
  </si>
  <si>
    <t>เงินสวัสดิการและบำนาญ</t>
  </si>
  <si>
    <t>ลูกหนี้ภาษีโรงเรือนและที่ดิน</t>
  </si>
  <si>
    <t>รายละเอียดเงินรอคืนจังหวัด</t>
  </si>
  <si>
    <t>ค่าจ้างพนักงานสูบน้ำ</t>
  </si>
  <si>
    <t>เงินค่าโครงการยาเสพติด</t>
  </si>
  <si>
    <t>เงินเดือน ค่าจ้าง ครูผู้ดูแลเด็ก</t>
  </si>
  <si>
    <t>……………………………………….                  ……………………………………………    ………………………………..</t>
  </si>
  <si>
    <t>นายกองค์การบริหารส่วนตำบลนาไม้ไผ่                     ปลัดองค์การบริหารส่วนตำบลนาไม้ไผ่              ผู้อำนวยการกองคลัง</t>
  </si>
  <si>
    <t>รายจ่ายเพื่อให้ได้มาซึ่งบริการ</t>
  </si>
  <si>
    <t>ครุภัณท์</t>
  </si>
  <si>
    <t>บริหารทั่วไปเกี่ยวกับเคหะและชุมชน</t>
  </si>
  <si>
    <t>โครงการต่อเติมอาคารสำนักงาน อบต.นาไม้ไผ่</t>
  </si>
  <si>
    <t>งานไฟฟ้าถนน</t>
  </si>
  <si>
    <t>งบแสดงผลการดำเนินงานจ่ายจากเงินรายรับ เงินสะสม เงินทุนสำรองเงินสะสม</t>
  </si>
  <si>
    <t>เงินทุนสำรองฯ</t>
  </si>
  <si>
    <t xml:space="preserve">                รายได้ค้างรับจากรัฐบาล</t>
  </si>
  <si>
    <t xml:space="preserve">                ลูกหนี้อื่น</t>
  </si>
  <si>
    <t>โครงการเลี้ยงโคพันธุ์พื้นเมือง หมู่ที่ 2</t>
  </si>
  <si>
    <t>โครงการปลูกอ้อยน้ำหวานพันธุ์แท้ หมู่ที่ 5(ปลูกผัก)</t>
  </si>
  <si>
    <t>โครงการบริหารเต็นท์โต๊ะ บ้านอ่าวกราย หมูที่ 13</t>
  </si>
  <si>
    <t>โครงการเพาะเห็ดก้าวหน้า หมู่ที่ 10</t>
  </si>
  <si>
    <t>โครงการรับซื้อน้ำยางสดบ้านวังยาว หมู่ที่ 7</t>
  </si>
  <si>
    <t>สำหรับปี สิ้นสุดวันที่ 30 กันยายน 2561</t>
  </si>
  <si>
    <t>820-0-52305-5</t>
  </si>
  <si>
    <t>ณ วันที่ 30 กันยายน 2561</t>
  </si>
  <si>
    <t>โครงการกลุ่มส่งเสริมการเกษตร หมู่ที่ 9</t>
  </si>
  <si>
    <t>งานเคหะและชุมชน</t>
  </si>
  <si>
    <t>ครุภัณฑ์ยานพาหนะและ</t>
  </si>
  <si>
    <t>ขนส่ง</t>
  </si>
  <si>
    <t>รถจักรยานยนต์ (120 ซีซี)</t>
  </si>
  <si>
    <t>โครงการขุดลอกคลองกงหรา หมู่ที่ 4</t>
  </si>
  <si>
    <t>โครงการขุดคูระบายน้ำสาธารณะพร้อมวางท่อระบายน้ำ</t>
  </si>
  <si>
    <t>บริเวณถนนสายสี่แยกอนามัยควนแร หมู่ที่ 2</t>
  </si>
  <si>
    <t>โครงการเจาะบ่อบาดาลพร้อมปรับุรงหอถังประปาหมู่บ้าน</t>
  </si>
  <si>
    <t>หมู่ที่ 5</t>
  </si>
  <si>
    <t>สร้างความเข้มแข็ง</t>
  </si>
  <si>
    <t>งานส่งเสริมและสนับสนุนความเข็มแข็ง</t>
  </si>
  <si>
    <t>ค่าบำรุงและปรับปรุงที่ดิน</t>
  </si>
  <si>
    <t>และสิ่งก่อสร้าง</t>
  </si>
  <si>
    <t>โครงการปรับปรุงภูมิทัศน์ศูนย์พัฒนาเด็กเล็ก</t>
  </si>
  <si>
    <t>องค์การบริหารส่วนตำบลนาไม้ไผ่ (หลังเก่า)</t>
  </si>
  <si>
    <t>โครงการก่อสร้างถนนคอนกรีตเสริมเหล็กถนนสาย</t>
  </si>
  <si>
    <t>บ้านนายฉิ่ง-บ้านนายจบ หมู่ที่ 14</t>
  </si>
  <si>
    <t>ค้างจ่าย</t>
  </si>
  <si>
    <t>โครงการก่อสร้างหอกระจายข่าวประจำหมู่บ้าน หมู่ที่ 14</t>
  </si>
  <si>
    <t>โครงการจ้างเหมาบริการ</t>
  </si>
  <si>
    <t>ตั้งแต่วันที่ 1 ตุลาคม 2560 ถึง 30 กันยายน 2561</t>
  </si>
  <si>
    <t>เฉพาะกิจ</t>
  </si>
  <si>
    <t>งานสาธารณสุข</t>
  </si>
  <si>
    <t>งานบริหารทั่วไปเกี่ยวกับสาธารณสุข</t>
  </si>
  <si>
    <t>รายจ่ายเกี่ยวเนื่องกับการปฏิบัติ</t>
  </si>
  <si>
    <t>ราชการไม่เข้าลักษณะรายจ่าย</t>
  </si>
  <si>
    <t>หมวดอื่นๆ</t>
  </si>
  <si>
    <t>โครงการส่งเสริมการมีส่วนร่วมของชุมชนในการคัดแยก</t>
  </si>
  <si>
    <t>ขยะที่ต้นทาง ชุดที่ 2</t>
  </si>
  <si>
    <t>ค่าก่อสร้างสิ่งสาธารณูปการ</t>
  </si>
  <si>
    <t>ก่อสร้างประปาหมู่บ้านแบบผิวดินขนาดใหญ่ความจุ</t>
  </si>
  <si>
    <t>30 ลูกบาสก์เมตร บริเวณอ่างแก้มลิง บ้านหนองพุก</t>
  </si>
  <si>
    <t>(แห่งที่ 1) หมู่ที่ 12 บ้านควนเนียง</t>
  </si>
  <si>
    <t>ณ  วันที่  30  กันยายน  2561</t>
  </si>
  <si>
    <t>เงินฝากธนาคาร กรุงไทย สาขาตลาดเกษตร-ประเภทออมทรัพย์ 820-2-52305-5</t>
  </si>
  <si>
    <t>เงินสะสม 1 ตุลาคม 2560</t>
  </si>
  <si>
    <t xml:space="preserve">                รายจ่ายผลัดส่งใบสำคัญ</t>
  </si>
  <si>
    <t>รายจ่ายผลัดส่งใบสำคัญ</t>
  </si>
  <si>
    <t>เงินสะสม 30 กันยายน 2561</t>
  </si>
  <si>
    <t>เงินสะสม ณ 30 กันยายน 2561 ประกอบด้วย</t>
  </si>
  <si>
    <t xml:space="preserve">    2          ลูกหนี้ภาษีโรงเรือนและที่ดิน</t>
  </si>
  <si>
    <t xml:space="preserve">                ลูกหนี้เงินยืม</t>
  </si>
  <si>
    <t>ปี 2561</t>
  </si>
  <si>
    <t>ปี 2560</t>
  </si>
  <si>
    <t>ออมสิน</t>
  </si>
  <si>
    <t>0--6002-36-00729-6</t>
  </si>
  <si>
    <t xml:space="preserve">                รายการปรับปรุงเงินรับฝากอื่น</t>
  </si>
  <si>
    <t xml:space="preserve">                รายการปรับปรุงลูกหนี้อื่น</t>
  </si>
  <si>
    <t xml:space="preserve">               รายการปรับปรุงลูกหนี้เงินยืมเงินงบประมาณ</t>
  </si>
  <si>
    <t xml:space="preserve">              รายการปรับปรุงลูกหนี้เงินยืมเงินสะสม</t>
  </si>
  <si>
    <t>ชื่อ - สกุล ผู้ยืม</t>
  </si>
  <si>
    <t>นายอรุณ  ชูประจง</t>
  </si>
  <si>
    <t>เดินทางไปราชการ</t>
  </si>
  <si>
    <t>โครงการผลิตเสารั้วซีเมนต์ หมู่ที่ 11</t>
  </si>
  <si>
    <t>จ้างเหมาบริการผู้ปฏิบัติงานการแพทย์ฉุกเฉิน</t>
  </si>
  <si>
    <t>จ้างเหมาบริการผู้รับผิดชอบศูนย์ ICT</t>
  </si>
  <si>
    <t>จ้างเหมาบริการพนักงานดูแลรถบรรทุกน้ำ</t>
  </si>
  <si>
    <t>จ้างเหมาบริการคนงานทั่วไป(ปฎิบัติหน้าที่แม่บ้าน ศพด.</t>
  </si>
  <si>
    <t>อบต.นาไม้ไผ่)</t>
  </si>
  <si>
    <t>สังคมสงเคราะห์</t>
  </si>
  <si>
    <t>รายจ่ายเกี่ยวเนื่องกับการ</t>
  </si>
  <si>
    <t>โครงการบ้านท้องถิ่นไทยเทิดไท้องค์ราชัน เพื่อถวายเป็น</t>
  </si>
  <si>
    <t>ปฎิบัติราชการที่ไม่เข้าลักษณะ</t>
  </si>
  <si>
    <t>ราชกุศลแด่องค์พระบาทสมเด็จพระปรมิทรมหาภูมิพล-</t>
  </si>
  <si>
    <t>รายจ่ายหมวดอื่นๆ</t>
  </si>
  <si>
    <t>อดุลยเดช เสด็จสู่สวรรคาลัยประจำปีงบประมาณ 2560</t>
  </si>
  <si>
    <t>การรักษาความสงบ</t>
  </si>
  <si>
    <t>บริหารงานทั่วไปเกี่ยวกับการรักษาความ</t>
  </si>
  <si>
    <t>ครุภัณฑ์ก่อสร้าง</t>
  </si>
  <si>
    <t>เครื่องเลื่อย</t>
  </si>
  <si>
    <t>สงบภายใน</t>
  </si>
  <si>
    <t>ค่าจ้างเหมาบริการบุคคลเพื่อดูแลการประปาหมู่บ้าน</t>
  </si>
  <si>
    <t>อาคารต่างๆ</t>
  </si>
  <si>
    <t>โครงการก่อสร้างหอกระจายข่าวประจำหมู่บ้าน หมู่ 14</t>
  </si>
  <si>
    <t>โครงการก่อสร้างถนนแบบแอสฟัสติกส์คอนกรีต สายสาม</t>
  </si>
  <si>
    <t>แยกบ้านนายชม - เขต ต.เขาโร ม.8</t>
  </si>
  <si>
    <t>โครงการก่อสร้างถนนแบบแอสฟัสติกส์คอนกรีต สายตก</t>
  </si>
  <si>
    <t>วัดทุ่งส้าน ม.5</t>
  </si>
  <si>
    <t>สำรองจ่าย</t>
  </si>
  <si>
    <t>ซ่อมแซมถนนหินคลุกผิวจราจร ถนนสายหนองคล้า ม.15</t>
  </si>
  <si>
    <t>ตั้งแต่วันที่ 1 ตุลาคม 2559 ถึง 30 กันยายน 2560</t>
  </si>
  <si>
    <t>รวมจ่าย</t>
  </si>
  <si>
    <t>รวมจ่ายจาก</t>
  </si>
  <si>
    <t xml:space="preserve">   ค่าครุภัณฑ์                 </t>
  </si>
  <si>
    <t xml:space="preserve">   ค่าที่ดินและสิ่งก่อสร้าง    </t>
  </si>
  <si>
    <t xml:space="preserve">       (นางถาวร  อยู่เป็นสุข)</t>
  </si>
  <si>
    <t xml:space="preserve">              (นายนพดล   ไชยศร)</t>
  </si>
  <si>
    <t xml:space="preserve">             (นายชัยพิภัทร  รัตนบุรี)</t>
  </si>
  <si>
    <t xml:space="preserve">      นายกองค์การบริหารส่วนตำบลนาไม้ไผ่</t>
  </si>
  <si>
    <t xml:space="preserve">งบแสดงผลการดำเนินงานจ่ายจากเงินรายรับ เงินสะสม </t>
  </si>
  <si>
    <t>รายจ่ายจาก</t>
  </si>
  <si>
    <t>ผู้อำนวยการกองคลัง</t>
  </si>
  <si>
    <t>ปลัดองค์การบริหารส่วนตำบลนาไม้ไผ่</t>
  </si>
  <si>
    <t xml:space="preserve">                 (นายนพดล  ไชยศร)</t>
  </si>
  <si>
    <t>(นางถาวร  อยู่เป็นสุข)</t>
  </si>
  <si>
    <t xml:space="preserve">                (นายชัยพิภัทร  รัตนบุรี)</t>
  </si>
  <si>
    <t xml:space="preserve">หมายเหตุ   6   ลูกหนี้ค่าภาษี </t>
  </si>
  <si>
    <t>หมายเหตุ 7      ลูกหนี้เงินทุนโครงการเศรษฐกิจชุมชน</t>
  </si>
  <si>
    <t>หมายเหตุ  4   ลูกหนี้เงินยืม</t>
  </si>
  <si>
    <t>หมายเหตุ 5  รายได้จากรัฐบาลค้างรับ</t>
  </si>
  <si>
    <t xml:space="preserve">                เงินเดือนบุคลากรถ่ายโอน</t>
  </si>
  <si>
    <t xml:space="preserve">                เงินสวัสดิการและบำนาญ</t>
  </si>
  <si>
    <t xml:space="preserve">               โครงการก่อสร้างประปาหมู่บ้านแบบผิวดิน</t>
  </si>
  <si>
    <t xml:space="preserve">               ขนาดใหญ่ความจุ 30 ลูกบาศก์เมตร บริเวณ</t>
  </si>
  <si>
    <t xml:space="preserve">               อ่างแก้มลิง บ้านหนองพุก (แห่งที่ 1) หมู่ที่12</t>
  </si>
  <si>
    <t xml:space="preserve">               บ้านควนเนียง</t>
  </si>
  <si>
    <t xml:space="preserve">               อ่างแก้มลิง บ้านหนองพุก (แห่งที่ 2) หมู่ที่12</t>
  </si>
  <si>
    <t>รวมทั้งสิ้น</t>
  </si>
  <si>
    <t>นายพรศักดิ์  ภักดีสุวรรณ์</t>
  </si>
  <si>
    <t>โครงการกลุ่มคอ ฅ คนเอาถ่าน หมู่ที่ 11</t>
  </si>
  <si>
    <t>นายพนัส       ศรีจันทร์</t>
  </si>
  <si>
    <t>นายประกอบ จันทร์อุดม</t>
  </si>
  <si>
    <t>นายสุชาติ  รัตนบุรี</t>
  </si>
  <si>
    <t>นายเสถียร  พรหมทอง</t>
  </si>
  <si>
    <t>นายสมนึก  จริตงาม</t>
  </si>
  <si>
    <t>นายคล้อย  คำแหง</t>
  </si>
  <si>
    <t>นายวิโรจน์  ศรีสะอาด</t>
  </si>
  <si>
    <t>หมายเหตุ   8    ลูกหนี้อื่นๆ</t>
  </si>
  <si>
    <t>ลูกหนี้การศึกษา- รายนางสาวรัตนา  ทองสีนุช</t>
  </si>
  <si>
    <t xml:space="preserve">       เงินรับฝาก-ผู้สูงอายุ</t>
  </si>
  <si>
    <t xml:space="preserve">       เงินรับฝาก-ผู้พิการ</t>
  </si>
  <si>
    <t xml:space="preserve">                อาหารเสริม(นม)</t>
  </si>
  <si>
    <t xml:space="preserve">               เงินรับฝาก-โครงการฝึกอบรม ส.อบต.</t>
  </si>
  <si>
    <t xml:space="preserve">               เงินรับฝาก-ดอกเบี้ยเงินฝากธนาคารโครงการฝึกอบรม ส.อบต.</t>
  </si>
  <si>
    <t xml:space="preserve">               เงินรอคืนจังหวัด</t>
  </si>
  <si>
    <t xml:space="preserve">               เงินรับฝาก-เงินเดือนครูผู้ดูแลเด็ก</t>
  </si>
  <si>
    <t xml:space="preserve">               ค่าใช้จ่ายในการจัดเก็บภาษี 5%</t>
  </si>
  <si>
    <t xml:space="preserve">               ส่วนลดในการจัดเก็บภาษี 6%</t>
  </si>
  <si>
    <t xml:space="preserve">              ดอกเบี้ยเงินฝากธนาคารเงินทุนโครงการเศรษฐกิจชุมชน</t>
  </si>
  <si>
    <t>ข้อมูลทั่วไป</t>
  </si>
  <si>
    <t>องค์การบริหารส่วนตำบลนาไม้ไผ่ อำเภอทุ่งสง จังหวัดนครศรีธรรมราช ได้จัดตั้งขึ้นตามประกาศ</t>
  </si>
  <si>
    <t>กระทรวงมหาดไทย เรื่องจัดตั้งองค์การบริหารส่วนตำบล ลงวันที่ 19 มกราคม 2539 โดยแบ่งเขตการปกครอง</t>
  </si>
  <si>
    <t>ออกเป็น 14 หมู่บ้าน มีพื้นที่ 123.40 ตารางกิโลเมตร ประชากรทั้งหมด 9,655 คน ผู้ชาย 4,749 คน ผู้หญิง</t>
  </si>
  <si>
    <t>4,906 คน</t>
  </si>
  <si>
    <t>แบ่งเขต 14 หมู่บ้านดังนี้</t>
  </si>
  <si>
    <t>หมู่ที่ 1  บ้านทุ่งข่า</t>
  </si>
  <si>
    <t>หมู่ที่ 2  บ้านควรแร</t>
  </si>
  <si>
    <t>หมู่ที่ 3  บ้านแร่</t>
  </si>
  <si>
    <t>หมู่ที่ 4  บ้านวังจิก</t>
  </si>
  <si>
    <t>หมู่ที่ 5  บ้านเกาะยาง</t>
  </si>
  <si>
    <t>หมู่ที่ 6  บ้านนาไม้ไผ่</t>
  </si>
  <si>
    <t>หมู่ที่ 7  บ้านวังยาว</t>
  </si>
  <si>
    <t>หมู่ที่ 8  บ้านไสกรูด</t>
  </si>
  <si>
    <t>หมู่ที่ 9  บ้านบ่อมอง</t>
  </si>
  <si>
    <t>หมู่ที่ 10  บ้านใสดอม</t>
  </si>
  <si>
    <t>หมู่ที่ 11  บ้านปากคลอง</t>
  </si>
  <si>
    <t>หมู่ที่ 12  บ้านควนเนียง</t>
  </si>
  <si>
    <t>หมู่ที่ 13  บ้านอ่าวกลาย</t>
  </si>
  <si>
    <t>หมู่ที่ 14  บ้านหน้าเขา</t>
  </si>
  <si>
    <t>หมายเหตุ 1 สรุปนโยบายการบัญชีที่สำคัย</t>
  </si>
  <si>
    <t>1.1  หลักเกณฑ์ในการจัดทำงบแสดงฐานะการเงิน</t>
  </si>
  <si>
    <t xml:space="preserve">       การบันทึกบัญชีเพื่อจัดทำงบแสดงฐานะการเงินเป็นไปตามเกณฑ์เงินสดและเกณฑ์คงค้างตาม</t>
  </si>
  <si>
    <t>ประกาศกระทรวงมหาดไทย เรื่อง หลักเกณฑ์และวิธีปฏิบัติการบันทึกบัญชี การจัดทำทะเบียน และรายงานการเงิน</t>
  </si>
  <si>
    <t>ขององค์กรปกครองส่วนท้องถิ่น เมื่อวันที 20 มีนาคม 2558 และที่แก้ไขเพิ่มเติม (ฉบับที่ 2) ลงวันที่ 21 มีนาคม 2561</t>
  </si>
  <si>
    <t>และหนังสือสั่งการที่เกี่ยวข้อง</t>
  </si>
  <si>
    <t>1.2  รายการเปิดเผยอื่นใด (ถ้ามี)</t>
  </si>
  <si>
    <t>........................................................</t>
  </si>
  <si>
    <t xml:space="preserve">           (นายชัยพิภัทร  รัตนบุรี)</t>
  </si>
  <si>
    <t>หมายเหตุประกอบงบแสดงฐานะการเงินเป็นส่วนหนึ่งของงบการเงินนี้</t>
  </si>
  <si>
    <t>..................................................                         ......................................................</t>
  </si>
  <si>
    <t xml:space="preserve"> (นางถาวร     อยู่เป็นสุข)                                         (นายนพดล  ไชยศร)</t>
  </si>
  <si>
    <t xml:space="preserve">   ผู้อำนวยการกองคลัง                                  ปลัดองค์การบริหารส่วนตำบลนาไม้ไผ่</t>
  </si>
  <si>
    <t xml:space="preserve">       ครุภัณฑ์ยานพาหนะขนส่ง</t>
  </si>
  <si>
    <t xml:space="preserve">       ครุภัณฑ์สำนักงาน</t>
  </si>
  <si>
    <t xml:space="preserve">       ครุภัณฑ์การศึกษา</t>
  </si>
  <si>
    <t xml:space="preserve">       ครุภัณฑ์การเกษตร</t>
  </si>
  <si>
    <t xml:space="preserve">       ครุภัณฑ์การไฟฟ้าและวิทยุ</t>
  </si>
  <si>
    <t xml:space="preserve">       ครุภัณฑ์การโฆษณาและเผยแพร่</t>
  </si>
  <si>
    <t xml:space="preserve">       ครุภัณฑ์การโยธา</t>
  </si>
  <si>
    <t xml:space="preserve">       ครุภัณฑ์งานบ้านงานครัว</t>
  </si>
  <si>
    <t xml:space="preserve">       ครุภัณฑ์การดับเพลิง</t>
  </si>
  <si>
    <t xml:space="preserve">       ครุภัณฑ์การดินตรีและนาฎศิป์</t>
  </si>
  <si>
    <t xml:space="preserve">       ครุภัณฑ์คอมพิวเตอร์</t>
  </si>
  <si>
    <t xml:space="preserve">       ครุภัณฑ์อื่นๆ</t>
  </si>
  <si>
    <t>ราคาทรัพย์สิน</t>
  </si>
  <si>
    <t>....................................................</t>
  </si>
  <si>
    <t xml:space="preserve">              (นายนพดล  ไชยศร)</t>
  </si>
  <si>
    <t xml:space="preserve">    (นายชัยพิภัทร  รัตนบุรี)</t>
  </si>
  <si>
    <t>จำนวนราย</t>
  </si>
  <si>
    <t>โครงการที่ยืม</t>
  </si>
  <si>
    <t>หมายเหตุ  10  เงินรับฝาก</t>
  </si>
  <si>
    <t>หมายเหตุ  9  รายจ่ายค้างจ่าย</t>
  </si>
  <si>
    <t>หมายเหตุ   11  เงินสะสม</t>
  </si>
  <si>
    <t xml:space="preserve">                     (เงินทุนสำรองเงินสะสม)</t>
  </si>
  <si>
    <r>
      <t xml:space="preserve">               </t>
    </r>
    <r>
      <rPr>
        <u/>
        <sz val="10"/>
        <color theme="1"/>
        <rFont val="Angsana New"/>
        <family val="1"/>
      </rPr>
      <t>หัก</t>
    </r>
    <r>
      <rPr>
        <sz val="10"/>
        <color theme="1"/>
        <rFont val="Angsana New"/>
        <family val="1"/>
      </rPr>
      <t xml:space="preserve"> 25% ของรายรับจริงสูงกว่ารายจ่ายจริง </t>
    </r>
  </si>
  <si>
    <t xml:space="preserve">               เบี้ยยังชีพผู้สูงอายุ</t>
  </si>
  <si>
    <t>(890,251.00)</t>
  </si>
  <si>
    <t>(11,431.72)</t>
  </si>
  <si>
    <t>(41,578.10)</t>
  </si>
  <si>
    <t>(1,562,400.00)</t>
  </si>
  <si>
    <t>(33,000.00)</t>
  </si>
  <si>
    <t>(1,500.00)</t>
  </si>
  <si>
    <t xml:space="preserve">    3          เงินสะสมที่นำไปใช้ได้</t>
  </si>
  <si>
    <t>ทั้งนี้ ได้รับอนุมัติให้จ่ายเงินสะสมที่อยู่ระหว่างดำเนินการจำนวน</t>
  </si>
  <si>
    <t xml:space="preserve">       ค่าตอบแทนแพทย์ฉุกเฉิน</t>
  </si>
  <si>
    <t xml:space="preserve">      โครงการเพิ่มประสิทธิภาพงาน ส.อบต.</t>
  </si>
  <si>
    <t xml:space="preserve">      เงินรับฝาก สปสช.</t>
  </si>
  <si>
    <t xml:space="preserve">     เงินรับฝาก-ดอกเบี้ยเงินฝาก(โครงการคัดแยกขยะ)</t>
  </si>
  <si>
    <t xml:space="preserve">     เงินรับฝาก-เงินค่าปรับตามมติ ครม.</t>
  </si>
  <si>
    <t>หมายเหตุประกอบงบการเงิน</t>
  </si>
  <si>
    <t>เงินทุนสำรองเงินสะสม ณ วันที่ 1 ตุลาคม 2560</t>
  </si>
  <si>
    <r>
      <rPr>
        <b/>
        <sz val="16"/>
        <color theme="1"/>
        <rFont val="Angsana New"/>
        <family val="1"/>
      </rPr>
      <t>บวก</t>
    </r>
    <r>
      <rPr>
        <sz val="16"/>
        <color theme="1"/>
        <rFont val="Angsana New"/>
        <family val="1"/>
      </rPr>
      <t xml:space="preserve"> 25% จากยอดรายรับจริงสูงกว่ารายจ่ายจริง</t>
    </r>
  </si>
  <si>
    <r>
      <rPr>
        <b/>
        <sz val="16"/>
        <color theme="1"/>
        <rFont val="Angsana New"/>
        <family val="1"/>
      </rPr>
      <t>หัก</t>
    </r>
    <r>
      <rPr>
        <sz val="16"/>
        <color theme="1"/>
        <rFont val="Angsana New"/>
        <family val="1"/>
      </rPr>
      <t xml:space="preserve"> จ่ายเงินทุนสำรองเงินสะสม</t>
    </r>
  </si>
  <si>
    <t>(3,014,100.00)</t>
  </si>
  <si>
    <t>เงินทุนสำรองเงินสะสม ณ วันที่ 30  กันยายน 2561</t>
  </si>
  <si>
    <t>ทั้งนี้ ได้รับอนุมัติให้จ่ายเงินทุนสำรองเงินสะสมที่อยู่ระหว่างดำเนินการ</t>
  </si>
  <si>
    <t>จำนวนและจะเบิกจ่ายในปีงบประมาณต่อไป ตามรายละเอียดแนบท้าย</t>
  </si>
  <si>
    <t>หมายเหตุ 12</t>
  </si>
  <si>
    <t>หมายเหตุ 12 เงินทุนสำรองเงินสะสม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</si>
</sst>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u/>
      <sz val="12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b/>
      <sz val="14"/>
      <color theme="1"/>
      <name val="Tahoma"/>
      <family val="2"/>
      <charset val="222"/>
      <scheme val="minor"/>
    </font>
    <font>
      <sz val="10"/>
      <color theme="1"/>
      <name val="Angsana New"/>
      <family val="1"/>
    </font>
    <font>
      <b/>
      <sz val="11"/>
      <color theme="1"/>
      <name val="Angsana New"/>
      <family val="1"/>
    </font>
    <font>
      <b/>
      <u/>
      <sz val="11"/>
      <color theme="1"/>
      <name val="Angsana New"/>
      <family val="1"/>
    </font>
    <font>
      <u/>
      <sz val="10"/>
      <color theme="1"/>
      <name val="Angsana New"/>
      <family val="1"/>
    </font>
    <font>
      <u val="singleAccounting"/>
      <sz val="10"/>
      <color theme="1"/>
      <name val="Angsana New"/>
      <family val="1"/>
    </font>
    <font>
      <u val="doubleAccounting"/>
      <sz val="10"/>
      <color theme="1"/>
      <name val="Angsana New"/>
      <family val="1"/>
    </font>
    <font>
      <b/>
      <sz val="1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0" fontId="4" fillId="0" borderId="0" xfId="0" applyFont="1"/>
    <xf numFmtId="0" fontId="4" fillId="0" borderId="4" xfId="0" applyFont="1" applyBorder="1"/>
    <xf numFmtId="43" fontId="4" fillId="0" borderId="4" xfId="1" applyFont="1" applyBorder="1" applyAlignment="1">
      <alignment horizontal="right"/>
    </xf>
    <xf numFmtId="43" fontId="4" fillId="0" borderId="4" xfId="1" applyFont="1" applyBorder="1"/>
    <xf numFmtId="0" fontId="5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right"/>
    </xf>
    <xf numFmtId="43" fontId="5" fillId="0" borderId="4" xfId="1" applyFont="1" applyBorder="1"/>
    <xf numFmtId="43" fontId="5" fillId="0" borderId="8" xfId="1" applyFont="1" applyBorder="1"/>
    <xf numFmtId="43" fontId="5" fillId="0" borderId="0" xfId="1" applyFont="1" applyBorder="1"/>
    <xf numFmtId="43" fontId="5" fillId="0" borderId="0" xfId="0" applyNumberFormat="1" applyFont="1"/>
    <xf numFmtId="43" fontId="4" fillId="0" borderId="0" xfId="0" applyNumberFormat="1" applyFont="1"/>
    <xf numFmtId="43" fontId="4" fillId="0" borderId="0" xfId="1" applyFont="1"/>
    <xf numFmtId="0" fontId="7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43" fontId="7" fillId="0" borderId="4" xfId="1" applyFont="1" applyBorder="1"/>
    <xf numFmtId="0" fontId="7" fillId="0" borderId="4" xfId="0" applyFont="1" applyBorder="1"/>
    <xf numFmtId="43" fontId="7" fillId="0" borderId="0" xfId="1" applyFont="1"/>
    <xf numFmtId="43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43" fontId="8" fillId="0" borderId="0" xfId="0" applyNumberFormat="1" applyFont="1"/>
    <xf numFmtId="0" fontId="9" fillId="0" borderId="0" xfId="0" applyFont="1"/>
    <xf numFmtId="43" fontId="2" fillId="0" borderId="4" xfId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3" fontId="2" fillId="0" borderId="5" xfId="1" applyFont="1" applyBorder="1"/>
    <xf numFmtId="43" fontId="2" fillId="0" borderId="6" xfId="1" applyFont="1" applyBorder="1"/>
    <xf numFmtId="43" fontId="2" fillId="0" borderId="7" xfId="1" applyFont="1" applyBorder="1"/>
    <xf numFmtId="0" fontId="4" fillId="0" borderId="0" xfId="0" applyFont="1" applyAlignment="1">
      <alignment horizontal="center" vertical="center"/>
    </xf>
    <xf numFmtId="0" fontId="5" fillId="0" borderId="7" xfId="0" applyFont="1" applyBorder="1"/>
    <xf numFmtId="43" fontId="2" fillId="0" borderId="8" xfId="0" applyNumberFormat="1" applyFont="1" applyBorder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5" xfId="0" applyFont="1" applyBorder="1"/>
    <xf numFmtId="0" fontId="7" fillId="0" borderId="15" xfId="0" applyFont="1" applyBorder="1"/>
    <xf numFmtId="43" fontId="7" fillId="0" borderId="0" xfId="1" applyFont="1" applyAlignment="1">
      <alignment horizontal="right"/>
    </xf>
    <xf numFmtId="43" fontId="7" fillId="0" borderId="7" xfId="1" applyFont="1" applyBorder="1" applyAlignment="1">
      <alignment horizontal="right"/>
    </xf>
    <xf numFmtId="43" fontId="7" fillId="0" borderId="8" xfId="1" applyFont="1" applyBorder="1" applyAlignment="1">
      <alignment horizontal="right"/>
    </xf>
    <xf numFmtId="43" fontId="7" fillId="0" borderId="5" xfId="1" applyFont="1" applyBorder="1" applyAlignment="1">
      <alignment horizontal="right"/>
    </xf>
    <xf numFmtId="43" fontId="7" fillId="0" borderId="6" xfId="1" applyFont="1" applyBorder="1" applyAlignment="1">
      <alignment horizontal="right"/>
    </xf>
    <xf numFmtId="0" fontId="7" fillId="0" borderId="11" xfId="0" applyFont="1" applyBorder="1"/>
    <xf numFmtId="0" fontId="7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43" fontId="8" fillId="0" borderId="3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Border="1"/>
    <xf numFmtId="0" fontId="2" fillId="0" borderId="18" xfId="0" applyFont="1" applyBorder="1"/>
    <xf numFmtId="0" fontId="2" fillId="0" borderId="21" xfId="0" applyFont="1" applyBorder="1"/>
    <xf numFmtId="43" fontId="8" fillId="0" borderId="4" xfId="1" applyFont="1" applyBorder="1"/>
    <xf numFmtId="0" fontId="7" fillId="0" borderId="0" xfId="0" applyFont="1" applyAlignment="1">
      <alignment horizontal="center" vertical="center"/>
    </xf>
    <xf numFmtId="0" fontId="3" fillId="0" borderId="7" xfId="0" applyFont="1" applyBorder="1"/>
    <xf numFmtId="0" fontId="2" fillId="0" borderId="13" xfId="0" applyFont="1" applyBorder="1"/>
    <xf numFmtId="43" fontId="3" fillId="0" borderId="4" xfId="1" applyFont="1" applyBorder="1"/>
    <xf numFmtId="0" fontId="8" fillId="0" borderId="4" xfId="0" applyFont="1" applyBorder="1" applyAlignment="1">
      <alignment horizontal="center"/>
    </xf>
    <xf numFmtId="187" fontId="8" fillId="0" borderId="4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187" fontId="8" fillId="0" borderId="0" xfId="1" applyNumberFormat="1" applyFont="1" applyBorder="1" applyAlignment="1">
      <alignment horizontal="right"/>
    </xf>
    <xf numFmtId="43" fontId="8" fillId="0" borderId="0" xfId="1" applyFont="1" applyBorder="1"/>
    <xf numFmtId="0" fontId="8" fillId="0" borderId="0" xfId="0" applyFont="1" applyBorder="1"/>
    <xf numFmtId="187" fontId="8" fillId="0" borderId="4" xfId="1" applyNumberFormat="1" applyFont="1" applyBorder="1"/>
    <xf numFmtId="43" fontId="2" fillId="0" borderId="0" xfId="1" applyFont="1" applyBorder="1"/>
    <xf numFmtId="43" fontId="8" fillId="0" borderId="3" xfId="1" applyFont="1" applyBorder="1"/>
    <xf numFmtId="43" fontId="8" fillId="0" borderId="4" xfId="0" applyNumberFormat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7" xfId="0" applyFont="1" applyBorder="1"/>
    <xf numFmtId="43" fontId="5" fillId="0" borderId="7" xfId="1" applyFont="1" applyBorder="1"/>
    <xf numFmtId="0" fontId="5" fillId="0" borderId="8" xfId="0" applyFont="1" applyBorder="1" applyAlignment="1">
      <alignment horizontal="center"/>
    </xf>
    <xf numFmtId="43" fontId="5" fillId="0" borderId="8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5" fillId="0" borderId="19" xfId="1" applyFont="1" applyBorder="1"/>
    <xf numFmtId="0" fontId="12" fillId="0" borderId="4" xfId="0" applyFont="1" applyBorder="1"/>
    <xf numFmtId="0" fontId="14" fillId="0" borderId="4" xfId="0" applyFont="1" applyBorder="1"/>
    <xf numFmtId="43" fontId="12" fillId="0" borderId="0" xfId="0" applyNumberFormat="1" applyFont="1" applyBorder="1"/>
    <xf numFmtId="0" fontId="12" fillId="0" borderId="0" xfId="0" applyFont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/>
    <xf numFmtId="0" fontId="15" fillId="0" borderId="7" xfId="0" applyFont="1" applyBorder="1" applyAlignment="1">
      <alignment horizontal="center"/>
    </xf>
    <xf numFmtId="0" fontId="16" fillId="0" borderId="4" xfId="0" applyFont="1" applyBorder="1"/>
    <xf numFmtId="43" fontId="12" fillId="0" borderId="4" xfId="1" applyFont="1" applyBorder="1" applyAlignment="1">
      <alignment horizontal="right"/>
    </xf>
    <xf numFmtId="43" fontId="12" fillId="0" borderId="0" xfId="1" applyFont="1" applyBorder="1" applyAlignment="1">
      <alignment horizontal="right"/>
    </xf>
    <xf numFmtId="43" fontId="12" fillId="0" borderId="0" xfId="1" applyFont="1"/>
    <xf numFmtId="0" fontId="15" fillId="0" borderId="8" xfId="0" applyFont="1" applyBorder="1" applyAlignment="1">
      <alignment horizontal="center"/>
    </xf>
    <xf numFmtId="43" fontId="15" fillId="0" borderId="8" xfId="1" applyFont="1" applyBorder="1" applyAlignment="1">
      <alignment horizontal="right"/>
    </xf>
    <xf numFmtId="43" fontId="12" fillId="0" borderId="8" xfId="1" applyFont="1" applyBorder="1" applyAlignment="1">
      <alignment horizontal="right"/>
    </xf>
    <xf numFmtId="43" fontId="15" fillId="0" borderId="0" xfId="1" applyFont="1" applyBorder="1" applyAlignment="1">
      <alignment horizontal="right"/>
    </xf>
    <xf numFmtId="0" fontId="16" fillId="0" borderId="7" xfId="0" applyFont="1" applyBorder="1"/>
    <xf numFmtId="43" fontId="15" fillId="0" borderId="7" xfId="1" applyFont="1" applyBorder="1"/>
    <xf numFmtId="43" fontId="15" fillId="0" borderId="0" xfId="1" applyFont="1" applyBorder="1"/>
    <xf numFmtId="43" fontId="12" fillId="0" borderId="4" xfId="1" applyFont="1" applyBorder="1"/>
    <xf numFmtId="43" fontId="12" fillId="0" borderId="0" xfId="1" applyFont="1" applyBorder="1"/>
    <xf numFmtId="43" fontId="15" fillId="0" borderId="8" xfId="1" applyFont="1" applyBorder="1"/>
    <xf numFmtId="0" fontId="12" fillId="0" borderId="0" xfId="0" applyFont="1" applyBorder="1" applyAlignment="1">
      <alignment horizontal="center" vertical="center"/>
    </xf>
    <xf numFmtId="43" fontId="12" fillId="0" borderId="23" xfId="0" applyNumberFormat="1" applyFont="1" applyBorder="1"/>
    <xf numFmtId="0" fontId="8" fillId="0" borderId="0" xfId="0" applyFont="1" applyAlignment="1">
      <alignment horizontal="left"/>
    </xf>
    <xf numFmtId="43" fontId="3" fillId="0" borderId="0" xfId="1" applyFont="1" applyBorder="1"/>
    <xf numFmtId="0" fontId="10" fillId="0" borderId="0" xfId="0" applyFont="1"/>
    <xf numFmtId="0" fontId="3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7" fillId="0" borderId="13" xfId="1" applyFont="1" applyBorder="1" applyAlignment="1">
      <alignment horizontal="center"/>
    </xf>
    <xf numFmtId="43" fontId="7" fillId="0" borderId="13" xfId="1" applyFont="1" applyBorder="1"/>
    <xf numFmtId="43" fontId="8" fillId="0" borderId="1" xfId="0" applyNumberFormat="1" applyFont="1" applyBorder="1"/>
    <xf numFmtId="43" fontId="8" fillId="0" borderId="8" xfId="1" applyFont="1" applyBorder="1"/>
    <xf numFmtId="43" fontId="8" fillId="0" borderId="8" xfId="0" applyNumberFormat="1" applyFont="1" applyBorder="1"/>
    <xf numFmtId="0" fontId="4" fillId="0" borderId="0" xfId="0" applyFont="1" applyBorder="1"/>
    <xf numFmtId="0" fontId="2" fillId="0" borderId="0" xfId="0" applyFont="1" applyAlignment="1">
      <alignment horizontal="left"/>
    </xf>
    <xf numFmtId="43" fontId="3" fillId="0" borderId="4" xfId="0" applyNumberFormat="1" applyFont="1" applyBorder="1"/>
    <xf numFmtId="0" fontId="7" fillId="0" borderId="0" xfId="0" applyFont="1" applyBorder="1"/>
    <xf numFmtId="43" fontId="7" fillId="0" borderId="0" xfId="1" applyFont="1" applyBorder="1" applyAlignment="1">
      <alignment horizontal="center"/>
    </xf>
    <xf numFmtId="43" fontId="7" fillId="0" borderId="0" xfId="1" applyFont="1" applyBorder="1"/>
    <xf numFmtId="0" fontId="0" fillId="0" borderId="0" xfId="0" applyBorder="1"/>
    <xf numFmtId="0" fontId="10" fillId="0" borderId="0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12" fillId="0" borderId="0" xfId="0" applyFont="1" applyBorder="1"/>
    <xf numFmtId="0" fontId="14" fillId="0" borderId="16" xfId="0" applyFont="1" applyBorder="1"/>
    <xf numFmtId="43" fontId="14" fillId="0" borderId="10" xfId="1" applyFont="1" applyBorder="1"/>
    <xf numFmtId="0" fontId="14" fillId="0" borderId="9" xfId="0" applyFont="1" applyBorder="1"/>
    <xf numFmtId="0" fontId="14" fillId="0" borderId="0" xfId="0" applyFont="1"/>
    <xf numFmtId="0" fontId="14" fillId="0" borderId="17" xfId="0" applyFont="1" applyBorder="1"/>
    <xf numFmtId="43" fontId="14" fillId="0" borderId="0" xfId="1" applyFont="1" applyBorder="1"/>
    <xf numFmtId="43" fontId="14" fillId="0" borderId="20" xfId="1" applyFont="1" applyBorder="1"/>
    <xf numFmtId="43" fontId="14" fillId="0" borderId="17" xfId="1" applyFont="1" applyBorder="1"/>
    <xf numFmtId="0" fontId="14" fillId="0" borderId="0" xfId="0" applyFont="1" applyBorder="1"/>
    <xf numFmtId="0" fontId="14" fillId="0" borderId="20" xfId="0" applyFont="1" applyBorder="1"/>
    <xf numFmtId="43" fontId="18" fillId="0" borderId="0" xfId="1" applyFont="1" applyBorder="1"/>
    <xf numFmtId="43" fontId="18" fillId="0" borderId="17" xfId="1" applyFont="1" applyBorder="1"/>
    <xf numFmtId="43" fontId="14" fillId="0" borderId="20" xfId="0" applyNumberFormat="1" applyFont="1" applyBorder="1"/>
    <xf numFmtId="0" fontId="17" fillId="0" borderId="0" xfId="0" applyFont="1"/>
    <xf numFmtId="0" fontId="17" fillId="0" borderId="0" xfId="0" applyFont="1" applyBorder="1" applyAlignment="1">
      <alignment horizontal="right"/>
    </xf>
    <xf numFmtId="43" fontId="18" fillId="0" borderId="20" xfId="0" applyNumberFormat="1" applyFont="1" applyBorder="1"/>
    <xf numFmtId="0" fontId="17" fillId="0" borderId="0" xfId="0" applyFont="1" applyBorder="1"/>
    <xf numFmtId="0" fontId="14" fillId="0" borderId="18" xfId="0" applyFont="1" applyBorder="1"/>
    <xf numFmtId="0" fontId="14" fillId="0" borderId="13" xfId="0" applyFont="1" applyBorder="1"/>
    <xf numFmtId="43" fontId="14" fillId="0" borderId="13" xfId="1" applyFont="1" applyBorder="1"/>
    <xf numFmtId="43" fontId="14" fillId="0" borderId="0" xfId="1" applyFont="1"/>
    <xf numFmtId="43" fontId="14" fillId="0" borderId="0" xfId="1" applyFont="1" applyAlignment="1">
      <alignment horizontal="center"/>
    </xf>
    <xf numFmtId="0" fontId="20" fillId="0" borderId="0" xfId="0" applyFont="1" applyAlignment="1">
      <alignment vertical="justify"/>
    </xf>
    <xf numFmtId="0" fontId="20" fillId="0" borderId="0" xfId="0" applyFont="1"/>
    <xf numFmtId="43" fontId="20" fillId="0" borderId="0" xfId="1" applyFont="1"/>
    <xf numFmtId="0" fontId="20" fillId="0" borderId="11" xfId="0" applyFont="1" applyBorder="1"/>
    <xf numFmtId="0" fontId="20" fillId="0" borderId="2" xfId="0" applyFont="1" applyBorder="1" applyAlignment="1">
      <alignment horizontal="center"/>
    </xf>
    <xf numFmtId="43" fontId="20" fillId="0" borderId="12" xfId="1" applyFont="1" applyBorder="1"/>
    <xf numFmtId="0" fontId="20" fillId="0" borderId="12" xfId="0" applyFont="1" applyBorder="1"/>
    <xf numFmtId="43" fontId="14" fillId="0" borderId="0" xfId="1" quotePrefix="1" applyFont="1" applyBorder="1" applyAlignment="1">
      <alignment horizontal="right"/>
    </xf>
    <xf numFmtId="43" fontId="14" fillId="0" borderId="21" xfId="1" applyFont="1" applyBorder="1"/>
    <xf numFmtId="43" fontId="14" fillId="0" borderId="13" xfId="1" quotePrefix="1" applyFont="1" applyBorder="1" applyAlignment="1">
      <alignment horizontal="right"/>
    </xf>
    <xf numFmtId="43" fontId="14" fillId="0" borderId="15" xfId="1" applyFont="1" applyBorder="1"/>
    <xf numFmtId="43" fontId="14" fillId="0" borderId="21" xfId="0" applyNumberFormat="1" applyFont="1" applyBorder="1"/>
    <xf numFmtId="43" fontId="14" fillId="0" borderId="22" xfId="1" applyFont="1" applyBorder="1"/>
    <xf numFmtId="187" fontId="14" fillId="0" borderId="0" xfId="1" applyNumberFormat="1" applyFont="1"/>
    <xf numFmtId="0" fontId="20" fillId="0" borderId="0" xfId="0" applyFont="1" applyBorder="1" applyAlignment="1">
      <alignment horizontal="center"/>
    </xf>
    <xf numFmtId="43" fontId="14" fillId="0" borderId="24" xfId="1" applyFont="1" applyBorder="1"/>
    <xf numFmtId="43" fontId="19" fillId="0" borderId="24" xfId="0" applyNumberFormat="1" applyFont="1" applyBorder="1"/>
    <xf numFmtId="0" fontId="0" fillId="0" borderId="0" xfId="0" applyAlignment="1">
      <alignment horizontal="center"/>
    </xf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43" fontId="14" fillId="0" borderId="3" xfId="0" applyNumberFormat="1" applyFont="1" applyBorder="1"/>
    <xf numFmtId="43" fontId="14" fillId="0" borderId="3" xfId="1" applyFont="1" applyBorder="1"/>
    <xf numFmtId="0" fontId="20" fillId="0" borderId="2" xfId="0" applyFont="1" applyBorder="1"/>
    <xf numFmtId="43" fontId="2" fillId="0" borderId="2" xfId="1" applyFont="1" applyBorder="1"/>
    <xf numFmtId="43" fontId="2" fillId="0" borderId="3" xfId="1" applyFont="1" applyBorder="1"/>
    <xf numFmtId="49" fontId="7" fillId="0" borderId="0" xfId="1" applyNumberFormat="1" applyFont="1" applyAlignment="1">
      <alignment horizontal="right"/>
    </xf>
    <xf numFmtId="43" fontId="8" fillId="0" borderId="3" xfId="1" applyFont="1" applyBorder="1" applyAlignment="1">
      <alignment horizontal="right"/>
    </xf>
    <xf numFmtId="43" fontId="8" fillId="0" borderId="0" xfId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 vertical="justify"/>
    </xf>
    <xf numFmtId="0" fontId="8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A2" sqref="A2:E2"/>
    </sheetView>
  </sheetViews>
  <sheetFormatPr defaultRowHeight="14.25" x14ac:dyDescent="0.2"/>
  <cols>
    <col min="1" max="1" width="47.125" customWidth="1"/>
    <col min="2" max="2" width="7.375" customWidth="1"/>
    <col min="3" max="3" width="13.375" customWidth="1"/>
    <col min="4" max="4" width="0.375" customWidth="1"/>
    <col min="5" max="5" width="11.25" customWidth="1"/>
  </cols>
  <sheetData>
    <row r="1" spans="1:5" s="1" customFormat="1" ht="20.25" customHeight="1" x14ac:dyDescent="0.45">
      <c r="A1" s="217" t="s">
        <v>0</v>
      </c>
      <c r="B1" s="217"/>
      <c r="C1" s="217"/>
      <c r="D1" s="218"/>
      <c r="E1" s="218"/>
    </row>
    <row r="2" spans="1:5" s="1" customFormat="1" ht="20.25" customHeight="1" x14ac:dyDescent="0.45">
      <c r="A2" s="217" t="s">
        <v>1</v>
      </c>
      <c r="B2" s="217"/>
      <c r="C2" s="217"/>
      <c r="D2" s="218"/>
      <c r="E2" s="218"/>
    </row>
    <row r="3" spans="1:5" s="1" customFormat="1" ht="20.25" customHeight="1" x14ac:dyDescent="0.45">
      <c r="A3" s="217" t="s">
        <v>206</v>
      </c>
      <c r="B3" s="217"/>
      <c r="C3" s="217"/>
      <c r="D3" s="218"/>
      <c r="E3" s="218"/>
    </row>
    <row r="4" spans="1:5" s="1" customFormat="1" ht="20.25" customHeight="1" x14ac:dyDescent="0.45">
      <c r="C4" s="2"/>
      <c r="D4" s="2"/>
    </row>
    <row r="5" spans="1:5" s="1" customFormat="1" ht="20.25" customHeight="1" x14ac:dyDescent="0.45">
      <c r="B5" s="5" t="s">
        <v>2</v>
      </c>
      <c r="C5" s="5" t="s">
        <v>250</v>
      </c>
      <c r="D5" s="5"/>
      <c r="E5" s="5" t="s">
        <v>251</v>
      </c>
    </row>
    <row r="6" spans="1:5" s="1" customFormat="1" ht="20.25" customHeight="1" thickBot="1" x14ac:dyDescent="0.5">
      <c r="A6" s="4" t="s">
        <v>3</v>
      </c>
      <c r="B6" s="2">
        <v>2</v>
      </c>
      <c r="C6" s="6">
        <v>19435029.829999998</v>
      </c>
      <c r="D6" s="143"/>
      <c r="E6" s="6">
        <v>18655329.829999998</v>
      </c>
    </row>
    <row r="7" spans="1:5" s="1" customFormat="1" ht="20.25" customHeight="1" thickTop="1" x14ac:dyDescent="0.45">
      <c r="A7" s="4" t="s">
        <v>5</v>
      </c>
      <c r="B7" s="2"/>
      <c r="C7" s="3"/>
      <c r="D7" s="3"/>
      <c r="E7" s="3"/>
    </row>
    <row r="8" spans="1:5" s="1" customFormat="1" ht="20.25" customHeight="1" x14ac:dyDescent="0.45">
      <c r="A8" s="4" t="s">
        <v>6</v>
      </c>
      <c r="B8" s="2"/>
      <c r="C8" s="3"/>
      <c r="D8" s="3"/>
      <c r="E8" s="3"/>
    </row>
    <row r="9" spans="1:5" s="1" customFormat="1" ht="20.25" customHeight="1" x14ac:dyDescent="0.45">
      <c r="A9" s="1" t="s">
        <v>7</v>
      </c>
      <c r="B9" s="2">
        <v>3</v>
      </c>
      <c r="C9" s="3">
        <v>31236200.219999999</v>
      </c>
      <c r="D9" s="3"/>
      <c r="E9" s="3">
        <v>26468053.579999998</v>
      </c>
    </row>
    <row r="10" spans="1:5" s="1" customFormat="1" ht="20.25" customHeight="1" x14ac:dyDescent="0.45">
      <c r="A10" s="1" t="s">
        <v>249</v>
      </c>
      <c r="B10" s="2">
        <v>4</v>
      </c>
      <c r="C10" s="3">
        <v>9456</v>
      </c>
      <c r="D10" s="3"/>
      <c r="E10" s="3">
        <v>0</v>
      </c>
    </row>
    <row r="11" spans="1:5" s="1" customFormat="1" ht="20.25" customHeight="1" x14ac:dyDescent="0.45">
      <c r="A11" s="1" t="s">
        <v>197</v>
      </c>
      <c r="B11" s="2">
        <v>5</v>
      </c>
      <c r="C11" s="3">
        <v>6927000</v>
      </c>
      <c r="D11" s="3"/>
      <c r="E11" s="3">
        <v>37767.300000000003</v>
      </c>
    </row>
    <row r="12" spans="1:5" s="1" customFormat="1" ht="20.25" customHeight="1" x14ac:dyDescent="0.45">
      <c r="A12" s="1" t="s">
        <v>8</v>
      </c>
      <c r="B12" s="2">
        <v>6</v>
      </c>
      <c r="C12" s="3">
        <v>30203.9</v>
      </c>
      <c r="D12" s="3"/>
      <c r="E12" s="3">
        <v>35837.199999999997</v>
      </c>
    </row>
    <row r="13" spans="1:5" s="1" customFormat="1" ht="20.25" customHeight="1" x14ac:dyDescent="0.45">
      <c r="A13" s="1" t="s">
        <v>9</v>
      </c>
      <c r="B13" s="2">
        <v>7</v>
      </c>
      <c r="C13" s="3">
        <v>426000</v>
      </c>
      <c r="D13" s="3"/>
      <c r="E13" s="3">
        <v>346000</v>
      </c>
    </row>
    <row r="14" spans="1:5" s="1" customFormat="1" ht="20.25" customHeight="1" x14ac:dyDescent="0.45">
      <c r="A14" s="1" t="s">
        <v>198</v>
      </c>
      <c r="B14" s="2">
        <v>8</v>
      </c>
      <c r="C14" s="3">
        <v>270500</v>
      </c>
      <c r="D14" s="3"/>
      <c r="E14" s="3">
        <v>273500</v>
      </c>
    </row>
    <row r="15" spans="1:5" s="1" customFormat="1" ht="20.25" customHeight="1" x14ac:dyDescent="0.45">
      <c r="A15" s="4" t="s">
        <v>10</v>
      </c>
      <c r="C15" s="212">
        <f>SUM(C9:C14)</f>
        <v>38899360.119999997</v>
      </c>
      <c r="D15" s="89"/>
      <c r="E15" s="212">
        <f>SUM(E9:E14)</f>
        <v>27161158.079999998</v>
      </c>
    </row>
    <row r="16" spans="1:5" s="1" customFormat="1" ht="20.25" customHeight="1" thickBot="1" x14ac:dyDescent="0.5">
      <c r="A16" s="4" t="s">
        <v>12</v>
      </c>
      <c r="C16" s="213">
        <f>SUM(C15)</f>
        <v>38899360.119999997</v>
      </c>
      <c r="D16" s="89"/>
      <c r="E16" s="213">
        <f>SUM(E15)</f>
        <v>27161158.079999998</v>
      </c>
    </row>
    <row r="17" spans="1:5" s="1" customFormat="1" ht="20.25" customHeight="1" thickTop="1" x14ac:dyDescent="0.45">
      <c r="A17" s="4"/>
      <c r="B17" s="5"/>
      <c r="C17" s="3"/>
      <c r="D17" s="3"/>
      <c r="E17" s="3"/>
    </row>
    <row r="18" spans="1:5" s="1" customFormat="1" ht="20.25" customHeight="1" thickBot="1" x14ac:dyDescent="0.5">
      <c r="A18" s="4" t="s">
        <v>13</v>
      </c>
      <c r="B18" s="2">
        <v>2</v>
      </c>
      <c r="C18" s="6">
        <v>19435029.829999998</v>
      </c>
      <c r="D18" s="143"/>
      <c r="E18" s="6">
        <v>18655329.829999998</v>
      </c>
    </row>
    <row r="19" spans="1:5" s="1" customFormat="1" ht="20.25" customHeight="1" thickTop="1" x14ac:dyDescent="0.45">
      <c r="A19" s="4" t="s">
        <v>14</v>
      </c>
      <c r="B19" s="2"/>
      <c r="C19" s="3"/>
      <c r="D19" s="3"/>
      <c r="E19" s="3"/>
    </row>
    <row r="20" spans="1:5" s="1" customFormat="1" ht="20.25" customHeight="1" x14ac:dyDescent="0.45">
      <c r="A20" s="4" t="s">
        <v>15</v>
      </c>
      <c r="B20" s="2"/>
      <c r="C20" s="3"/>
      <c r="D20" s="3"/>
      <c r="E20" s="3"/>
    </row>
    <row r="21" spans="1:5" s="1" customFormat="1" ht="20.25" customHeight="1" x14ac:dyDescent="0.45">
      <c r="A21" s="1" t="s">
        <v>16</v>
      </c>
      <c r="B21" s="2">
        <v>9</v>
      </c>
      <c r="C21" s="3">
        <v>8633518</v>
      </c>
      <c r="D21" s="3"/>
      <c r="E21" s="3">
        <v>3055407</v>
      </c>
    </row>
    <row r="22" spans="1:5" s="1" customFormat="1" ht="20.25" customHeight="1" x14ac:dyDescent="0.45">
      <c r="A22" s="1" t="s">
        <v>17</v>
      </c>
      <c r="B22" s="2">
        <v>10</v>
      </c>
      <c r="C22" s="3">
        <v>2756030.39</v>
      </c>
      <c r="D22" s="3"/>
      <c r="E22" s="3">
        <v>3257986.03</v>
      </c>
    </row>
    <row r="23" spans="1:5" s="1" customFormat="1" ht="20.25" customHeight="1" x14ac:dyDescent="0.45">
      <c r="A23" s="1" t="s">
        <v>244</v>
      </c>
      <c r="B23" s="2"/>
      <c r="C23" s="3">
        <v>9456</v>
      </c>
      <c r="D23" s="3"/>
      <c r="E23" s="3">
        <v>0</v>
      </c>
    </row>
    <row r="24" spans="1:5" s="1" customFormat="1" ht="20.25" customHeight="1" x14ac:dyDescent="0.45">
      <c r="A24" s="4" t="s">
        <v>18</v>
      </c>
      <c r="B24" s="2"/>
      <c r="C24" s="7">
        <f>SUM(C21:C23)</f>
        <v>11399004.390000001</v>
      </c>
      <c r="D24" s="143"/>
      <c r="E24" s="7">
        <f>SUM(E21:E23)</f>
        <v>6313393.0299999993</v>
      </c>
    </row>
    <row r="25" spans="1:5" s="1" customFormat="1" ht="20.25" customHeight="1" x14ac:dyDescent="0.45">
      <c r="A25" s="4" t="s">
        <v>19</v>
      </c>
      <c r="B25" s="2"/>
      <c r="C25" s="3"/>
      <c r="D25" s="3"/>
      <c r="E25" s="3"/>
    </row>
    <row r="26" spans="1:5" s="1" customFormat="1" ht="20.25" customHeight="1" x14ac:dyDescent="0.45">
      <c r="A26" s="1" t="s">
        <v>20</v>
      </c>
      <c r="B26" s="2">
        <v>11</v>
      </c>
      <c r="C26" s="3">
        <v>16197651.220000001</v>
      </c>
      <c r="D26" s="3"/>
      <c r="E26" s="3">
        <v>10815007.51</v>
      </c>
    </row>
    <row r="27" spans="1:5" s="1" customFormat="1" ht="20.25" customHeight="1" x14ac:dyDescent="0.45">
      <c r="A27" s="1" t="s">
        <v>21</v>
      </c>
      <c r="B27" s="2">
        <v>12</v>
      </c>
      <c r="C27" s="89">
        <v>11302704.51</v>
      </c>
      <c r="D27" s="89"/>
      <c r="E27" s="89">
        <v>10032757.539999999</v>
      </c>
    </row>
    <row r="28" spans="1:5" s="1" customFormat="1" ht="20.25" customHeight="1" x14ac:dyDescent="0.45">
      <c r="A28" s="4" t="s">
        <v>22</v>
      </c>
      <c r="C28" s="7">
        <f>SUM(C26:C27)</f>
        <v>27500355.73</v>
      </c>
      <c r="D28" s="143"/>
      <c r="E28" s="7">
        <f>SUM(E26:E27)</f>
        <v>20847765.049999997</v>
      </c>
    </row>
    <row r="29" spans="1:5" s="1" customFormat="1" ht="20.25" customHeight="1" thickBot="1" x14ac:dyDescent="0.5">
      <c r="A29" s="4" t="s">
        <v>23</v>
      </c>
      <c r="C29" s="8">
        <f>C24+C28</f>
        <v>38899360.120000005</v>
      </c>
      <c r="D29" s="143"/>
      <c r="E29" s="8">
        <f>E24+E28</f>
        <v>27161158.079999998</v>
      </c>
    </row>
    <row r="30" spans="1:5" s="1" customFormat="1" ht="20.25" customHeight="1" thickTop="1" x14ac:dyDescent="0.45">
      <c r="A30" s="156" t="s">
        <v>366</v>
      </c>
    </row>
    <row r="31" spans="1:5" s="1" customFormat="1" ht="20.25" customHeight="1" x14ac:dyDescent="0.45">
      <c r="A31" s="4"/>
    </row>
    <row r="32" spans="1:5" s="1" customFormat="1" ht="20.25" customHeight="1" x14ac:dyDescent="0.45"/>
    <row r="33" spans="1:3" s="1" customFormat="1" ht="20.25" customHeight="1" x14ac:dyDescent="0.45">
      <c r="A33" s="1" t="s">
        <v>367</v>
      </c>
      <c r="C33" s="1" t="s">
        <v>364</v>
      </c>
    </row>
    <row r="34" spans="1:3" s="1" customFormat="1" ht="20.25" customHeight="1" x14ac:dyDescent="0.45">
      <c r="A34" s="1" t="s">
        <v>368</v>
      </c>
      <c r="C34" s="1" t="s">
        <v>365</v>
      </c>
    </row>
    <row r="35" spans="1:3" s="1" customFormat="1" ht="21" x14ac:dyDescent="0.45">
      <c r="A35" s="1" t="s">
        <v>369</v>
      </c>
      <c r="C35" s="1" t="s">
        <v>68</v>
      </c>
    </row>
    <row r="36" spans="1:3" s="1" customFormat="1" ht="21" x14ac:dyDescent="0.45"/>
  </sheetData>
  <mergeCells count="3">
    <mergeCell ref="A1:E1"/>
    <mergeCell ref="A2:E2"/>
    <mergeCell ref="A3:E3"/>
  </mergeCells>
  <pageMargins left="0.7" right="0.4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workbookViewId="0">
      <selection activeCell="A2" sqref="A2:N2"/>
    </sheetView>
  </sheetViews>
  <sheetFormatPr defaultRowHeight="14.25" x14ac:dyDescent="0.2"/>
  <cols>
    <col min="1" max="1" width="20.75" customWidth="1"/>
    <col min="2" max="3" width="9.25" customWidth="1"/>
    <col min="4" max="4" width="9.375" customWidth="1"/>
    <col min="5" max="5" width="9.5" customWidth="1"/>
    <col min="6" max="6" width="9.375" customWidth="1"/>
    <col min="7" max="7" width="7.625" customWidth="1"/>
    <col min="8" max="8" width="8.375" customWidth="1"/>
    <col min="9" max="9" width="7.625" customWidth="1"/>
    <col min="10" max="10" width="9.375" customWidth="1"/>
    <col min="11" max="11" width="7.75" customWidth="1"/>
    <col min="12" max="12" width="9.75" customWidth="1"/>
    <col min="13" max="13" width="8" customWidth="1"/>
    <col min="14" max="14" width="9.125" customWidth="1"/>
    <col min="15" max="17" width="9.25" bestFit="1" customWidth="1"/>
  </cols>
  <sheetData>
    <row r="1" spans="1:17" s="13" customFormat="1" ht="15" customHeight="1" x14ac:dyDescent="0.4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</row>
    <row r="2" spans="1:17" s="13" customFormat="1" ht="15" customHeight="1" x14ac:dyDescent="0.4">
      <c r="A2" s="221" t="s">
        <v>24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</row>
    <row r="3" spans="1:17" s="13" customFormat="1" ht="15" customHeight="1" x14ac:dyDescent="0.4">
      <c r="A3" s="221" t="s">
        <v>228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</row>
    <row r="4" spans="1:17" s="13" customFormat="1" ht="15" customHeight="1" x14ac:dyDescent="0.4"/>
    <row r="5" spans="1:17" s="13" customFormat="1" ht="15" customHeight="1" x14ac:dyDescent="0.4">
      <c r="A5" s="222" t="s">
        <v>25</v>
      </c>
      <c r="B5" s="222" t="s">
        <v>26</v>
      </c>
      <c r="C5" s="101" t="s">
        <v>289</v>
      </c>
      <c r="D5" s="101" t="s">
        <v>290</v>
      </c>
      <c r="E5" s="222" t="s">
        <v>27</v>
      </c>
      <c r="F5" s="15" t="s">
        <v>28</v>
      </c>
      <c r="G5" s="15" t="s">
        <v>30</v>
      </c>
      <c r="H5" s="222" t="s">
        <v>30</v>
      </c>
      <c r="I5" s="14" t="s">
        <v>74</v>
      </c>
      <c r="J5" s="15" t="s">
        <v>33</v>
      </c>
      <c r="K5" s="15" t="s">
        <v>35</v>
      </c>
      <c r="L5" s="15" t="s">
        <v>38</v>
      </c>
      <c r="M5" s="222" t="s">
        <v>41</v>
      </c>
      <c r="N5" s="222" t="s">
        <v>42</v>
      </c>
    </row>
    <row r="6" spans="1:17" s="13" customFormat="1" ht="15" customHeight="1" x14ac:dyDescent="0.4">
      <c r="A6" s="223"/>
      <c r="B6" s="223"/>
      <c r="C6" s="102" t="s">
        <v>130</v>
      </c>
      <c r="D6" s="102" t="s">
        <v>121</v>
      </c>
      <c r="E6" s="223"/>
      <c r="F6" s="17" t="s">
        <v>29</v>
      </c>
      <c r="G6" s="17" t="s">
        <v>31</v>
      </c>
      <c r="H6" s="223"/>
      <c r="I6" s="16"/>
      <c r="J6" s="17" t="s">
        <v>34</v>
      </c>
      <c r="K6" s="17" t="s">
        <v>36</v>
      </c>
      <c r="L6" s="17" t="s">
        <v>39</v>
      </c>
      <c r="M6" s="223"/>
      <c r="N6" s="223"/>
    </row>
    <row r="7" spans="1:17" s="13" customFormat="1" ht="15" customHeight="1" x14ac:dyDescent="0.4">
      <c r="A7" s="224"/>
      <c r="B7" s="224"/>
      <c r="C7" s="103"/>
      <c r="D7" s="103" t="s">
        <v>229</v>
      </c>
      <c r="E7" s="224"/>
      <c r="F7" s="19"/>
      <c r="G7" s="19" t="s">
        <v>32</v>
      </c>
      <c r="H7" s="224"/>
      <c r="I7" s="18"/>
      <c r="J7" s="19"/>
      <c r="K7" s="19" t="s">
        <v>37</v>
      </c>
      <c r="L7" s="19" t="s">
        <v>40</v>
      </c>
      <c r="M7" s="224"/>
      <c r="N7" s="224"/>
    </row>
    <row r="8" spans="1:17" s="13" customFormat="1" ht="15" customHeight="1" x14ac:dyDescent="0.4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9" customFormat="1" ht="15" customHeight="1" x14ac:dyDescent="0.4">
      <c r="A9" s="10" t="s">
        <v>45</v>
      </c>
      <c r="B9" s="11">
        <v>15746114</v>
      </c>
      <c r="C9" s="11">
        <v>14678214</v>
      </c>
      <c r="D9" s="11">
        <v>6555.7</v>
      </c>
      <c r="E9" s="11">
        <f>SUM(C9:D9)</f>
        <v>14684769.699999999</v>
      </c>
      <c r="F9" s="11" t="s">
        <v>11</v>
      </c>
      <c r="G9" s="11" t="s">
        <v>11</v>
      </c>
      <c r="H9" s="11" t="s">
        <v>11</v>
      </c>
      <c r="I9" s="11">
        <v>0</v>
      </c>
      <c r="J9" s="11" t="s">
        <v>11</v>
      </c>
      <c r="K9" s="11" t="s">
        <v>11</v>
      </c>
      <c r="L9" s="11" t="s">
        <v>11</v>
      </c>
      <c r="M9" s="11" t="s">
        <v>11</v>
      </c>
      <c r="N9" s="11">
        <v>14684769.699999999</v>
      </c>
      <c r="O9" s="29"/>
    </row>
    <row r="10" spans="1:17" s="9" customFormat="1" ht="15" customHeight="1" x14ac:dyDescent="0.4">
      <c r="A10" s="10" t="s">
        <v>46</v>
      </c>
      <c r="B10" s="11">
        <v>3262320</v>
      </c>
      <c r="C10" s="11">
        <v>3175920</v>
      </c>
      <c r="D10" s="11">
        <v>0</v>
      </c>
      <c r="E10" s="11">
        <f t="shared" ref="E10:E19" si="0">SUM(C10:D10)</f>
        <v>3175920</v>
      </c>
      <c r="F10" s="11">
        <v>3175920</v>
      </c>
      <c r="G10" s="11" t="s">
        <v>11</v>
      </c>
      <c r="H10" s="11" t="s">
        <v>11</v>
      </c>
      <c r="I10" s="11">
        <v>0</v>
      </c>
      <c r="J10" s="11">
        <v>0</v>
      </c>
      <c r="K10" s="11" t="s">
        <v>11</v>
      </c>
      <c r="L10" s="11" t="s">
        <v>11</v>
      </c>
      <c r="M10" s="11" t="s">
        <v>11</v>
      </c>
      <c r="N10" s="11" t="s">
        <v>11</v>
      </c>
      <c r="O10" s="28"/>
    </row>
    <row r="11" spans="1:17" s="9" customFormat="1" ht="15" customHeight="1" x14ac:dyDescent="0.4">
      <c r="A11" s="10" t="s">
        <v>47</v>
      </c>
      <c r="B11" s="11">
        <v>10011935</v>
      </c>
      <c r="C11" s="11">
        <v>9426450</v>
      </c>
      <c r="D11" s="11">
        <v>223730</v>
      </c>
      <c r="E11" s="11">
        <f t="shared" si="0"/>
        <v>9650180</v>
      </c>
      <c r="F11" s="11">
        <v>8244150</v>
      </c>
      <c r="G11" s="11" t="s">
        <v>11</v>
      </c>
      <c r="H11" s="11">
        <v>0</v>
      </c>
      <c r="I11" s="11">
        <v>0</v>
      </c>
      <c r="J11" s="11">
        <v>1406030</v>
      </c>
      <c r="K11" s="11">
        <v>0</v>
      </c>
      <c r="L11" s="11" t="s">
        <v>11</v>
      </c>
      <c r="M11" s="11" t="s">
        <v>11</v>
      </c>
      <c r="N11" s="11" t="s">
        <v>11</v>
      </c>
      <c r="O11" s="28"/>
      <c r="Q11" s="28"/>
    </row>
    <row r="12" spans="1:17" s="9" customFormat="1" ht="15" customHeight="1" x14ac:dyDescent="0.4">
      <c r="A12" s="10" t="s">
        <v>48</v>
      </c>
      <c r="B12" s="11">
        <v>657800</v>
      </c>
      <c r="C12" s="11">
        <v>404300</v>
      </c>
      <c r="D12" s="11">
        <v>10990</v>
      </c>
      <c r="E12" s="11">
        <f t="shared" si="0"/>
        <v>415290</v>
      </c>
      <c r="F12" s="11">
        <v>301700</v>
      </c>
      <c r="G12" s="11" t="s">
        <v>11</v>
      </c>
      <c r="H12" s="11" t="s">
        <v>11</v>
      </c>
      <c r="I12" s="11">
        <v>0</v>
      </c>
      <c r="J12" s="11">
        <v>108190</v>
      </c>
      <c r="K12" s="11">
        <v>0</v>
      </c>
      <c r="L12" s="11" t="s">
        <v>11</v>
      </c>
      <c r="M12" s="11">
        <v>5400</v>
      </c>
      <c r="N12" s="11" t="s">
        <v>11</v>
      </c>
      <c r="O12" s="28"/>
      <c r="Q12" s="28"/>
    </row>
    <row r="13" spans="1:17" s="9" customFormat="1" ht="15" customHeight="1" x14ac:dyDescent="0.4">
      <c r="A13" s="10" t="s">
        <v>49</v>
      </c>
      <c r="B13" s="11">
        <v>5667500</v>
      </c>
      <c r="C13" s="11">
        <v>4297974</v>
      </c>
      <c r="D13" s="11">
        <v>459050</v>
      </c>
      <c r="E13" s="11">
        <f t="shared" si="0"/>
        <v>4757024</v>
      </c>
      <c r="F13" s="11">
        <v>1880287</v>
      </c>
      <c r="G13" s="11">
        <v>96360</v>
      </c>
      <c r="H13" s="11">
        <v>1198715</v>
      </c>
      <c r="I13" s="11">
        <v>615165</v>
      </c>
      <c r="J13" s="11">
        <v>176288</v>
      </c>
      <c r="K13" s="11">
        <v>99305</v>
      </c>
      <c r="L13" s="11">
        <v>535135</v>
      </c>
      <c r="M13" s="11">
        <v>155769</v>
      </c>
      <c r="N13" s="11" t="s">
        <v>11</v>
      </c>
      <c r="O13" s="28"/>
      <c r="Q13" s="28"/>
    </row>
    <row r="14" spans="1:17" s="9" customFormat="1" ht="15" customHeight="1" x14ac:dyDescent="0.4">
      <c r="A14" s="10" t="s">
        <v>50</v>
      </c>
      <c r="B14" s="11">
        <v>2652031</v>
      </c>
      <c r="C14" s="11">
        <v>2099464.94</v>
      </c>
      <c r="D14" s="11">
        <v>0</v>
      </c>
      <c r="E14" s="11">
        <f t="shared" si="0"/>
        <v>2099464.94</v>
      </c>
      <c r="F14" s="11">
        <v>411549</v>
      </c>
      <c r="G14" s="11">
        <v>30000</v>
      </c>
      <c r="H14" s="11">
        <v>1168854.94</v>
      </c>
      <c r="I14" s="11">
        <v>4500</v>
      </c>
      <c r="J14" s="11">
        <v>382281</v>
      </c>
      <c r="K14" s="11">
        <v>0</v>
      </c>
      <c r="L14" s="11">
        <v>99880</v>
      </c>
      <c r="M14" s="11">
        <v>2400</v>
      </c>
      <c r="N14" s="11" t="s">
        <v>11</v>
      </c>
      <c r="O14" s="28"/>
      <c r="Q14" s="28"/>
    </row>
    <row r="15" spans="1:17" s="9" customFormat="1" ht="15" customHeight="1" x14ac:dyDescent="0.4">
      <c r="A15" s="10" t="s">
        <v>51</v>
      </c>
      <c r="B15" s="11">
        <v>685000</v>
      </c>
      <c r="C15" s="11">
        <v>587023.30000000005</v>
      </c>
      <c r="D15" s="11">
        <v>0</v>
      </c>
      <c r="E15" s="11">
        <f t="shared" si="0"/>
        <v>587023.30000000005</v>
      </c>
      <c r="F15" s="11">
        <v>587023.30000000005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 t="s">
        <v>11</v>
      </c>
      <c r="O15" s="28"/>
      <c r="Q15" s="28"/>
    </row>
    <row r="16" spans="1:17" s="9" customFormat="1" ht="15" customHeight="1" x14ac:dyDescent="0.4">
      <c r="A16" s="10" t="s">
        <v>291</v>
      </c>
      <c r="B16" s="11">
        <v>1154100</v>
      </c>
      <c r="C16" s="11">
        <v>920933</v>
      </c>
      <c r="D16" s="11">
        <v>0</v>
      </c>
      <c r="E16" s="11">
        <f t="shared" si="0"/>
        <v>920933</v>
      </c>
      <c r="F16" s="11">
        <v>591845</v>
      </c>
      <c r="G16" s="11">
        <v>2550</v>
      </c>
      <c r="H16" s="11">
        <v>27760</v>
      </c>
      <c r="I16" s="11">
        <v>64500</v>
      </c>
      <c r="J16" s="11">
        <v>214678</v>
      </c>
      <c r="K16" s="11">
        <v>0</v>
      </c>
      <c r="L16" s="11">
        <v>0</v>
      </c>
      <c r="M16" s="11">
        <v>19600</v>
      </c>
      <c r="N16" s="11" t="s">
        <v>11</v>
      </c>
      <c r="O16" s="28"/>
      <c r="Q16" s="28"/>
    </row>
    <row r="17" spans="1:17" s="9" customFormat="1" ht="15" customHeight="1" x14ac:dyDescent="0.4">
      <c r="A17" s="10" t="s">
        <v>292</v>
      </c>
      <c r="B17" s="11">
        <v>6628200</v>
      </c>
      <c r="C17" s="11">
        <v>6442300</v>
      </c>
      <c r="D17" s="11">
        <v>15517000</v>
      </c>
      <c r="E17" s="11">
        <f t="shared" si="0"/>
        <v>21959300</v>
      </c>
      <c r="F17" s="11">
        <v>0</v>
      </c>
      <c r="G17" s="11">
        <v>0</v>
      </c>
      <c r="H17" s="11" t="s">
        <v>11</v>
      </c>
      <c r="I17" s="11">
        <v>0</v>
      </c>
      <c r="J17" s="11">
        <v>21689300</v>
      </c>
      <c r="K17" s="11">
        <v>270000</v>
      </c>
      <c r="L17" s="11">
        <v>0</v>
      </c>
      <c r="M17" s="11" t="s">
        <v>11</v>
      </c>
      <c r="N17" s="11" t="s">
        <v>11</v>
      </c>
      <c r="O17" s="28"/>
      <c r="Q17" s="28"/>
    </row>
    <row r="18" spans="1:17" s="9" customFormat="1" ht="15" customHeight="1" x14ac:dyDescent="0.4">
      <c r="A18" s="10" t="s">
        <v>54</v>
      </c>
      <c r="B18" s="11">
        <v>96000</v>
      </c>
      <c r="C18" s="11">
        <v>0</v>
      </c>
      <c r="D18" s="11">
        <v>0</v>
      </c>
      <c r="E18" s="11">
        <f t="shared" si="0"/>
        <v>0</v>
      </c>
      <c r="F18" s="11">
        <v>0</v>
      </c>
      <c r="G18" s="11" t="s">
        <v>11</v>
      </c>
      <c r="H18" s="11" t="s">
        <v>11</v>
      </c>
      <c r="I18" s="11">
        <v>0</v>
      </c>
      <c r="J18" s="11">
        <v>0</v>
      </c>
      <c r="K18" s="11">
        <v>0</v>
      </c>
      <c r="L18" s="11">
        <v>0</v>
      </c>
      <c r="M18" s="11" t="s">
        <v>11</v>
      </c>
      <c r="N18" s="11" t="s">
        <v>11</v>
      </c>
      <c r="Q18" s="28"/>
    </row>
    <row r="19" spans="1:17" s="9" customFormat="1" ht="15" customHeight="1" x14ac:dyDescent="0.4">
      <c r="A19" s="10" t="s">
        <v>55</v>
      </c>
      <c r="B19" s="11">
        <v>3439000</v>
      </c>
      <c r="C19" s="11">
        <v>3032992.68</v>
      </c>
      <c r="D19" s="11">
        <v>0</v>
      </c>
      <c r="E19" s="11">
        <f t="shared" si="0"/>
        <v>3032992.68</v>
      </c>
      <c r="F19" s="11">
        <v>0</v>
      </c>
      <c r="G19" s="11">
        <v>20000</v>
      </c>
      <c r="H19" s="11">
        <v>2019000</v>
      </c>
      <c r="I19" s="11">
        <v>0</v>
      </c>
      <c r="J19" s="11">
        <v>925992.68</v>
      </c>
      <c r="K19" s="11">
        <v>0</v>
      </c>
      <c r="L19" s="11">
        <v>68000</v>
      </c>
      <c r="M19" s="11">
        <v>0</v>
      </c>
      <c r="N19" s="11" t="s">
        <v>11</v>
      </c>
      <c r="O19" s="28"/>
      <c r="Q19" s="28"/>
    </row>
    <row r="20" spans="1:17" s="13" customFormat="1" ht="15" customHeight="1" thickBot="1" x14ac:dyDescent="0.45">
      <c r="A20" s="111" t="s">
        <v>56</v>
      </c>
      <c r="B20" s="112">
        <f>SUM(B9:B19)</f>
        <v>50000000</v>
      </c>
      <c r="C20" s="112">
        <f>SUM(C9:C19)</f>
        <v>45065571.919999994</v>
      </c>
      <c r="D20" s="112">
        <f>SUM(D9:D19)</f>
        <v>16217325.699999999</v>
      </c>
      <c r="E20" s="113">
        <f>SUM(E9:E19)</f>
        <v>61282897.619999997</v>
      </c>
      <c r="F20" s="112">
        <f t="shared" ref="F20:N20" si="1">SUM(F9:F19)</f>
        <v>15192474.300000001</v>
      </c>
      <c r="G20" s="112">
        <f t="shared" si="1"/>
        <v>148910</v>
      </c>
      <c r="H20" s="112">
        <f t="shared" si="1"/>
        <v>4414329.9399999995</v>
      </c>
      <c r="I20" s="112">
        <f>SUM(I13:I19)</f>
        <v>684165</v>
      </c>
      <c r="J20" s="112">
        <f t="shared" si="1"/>
        <v>24902759.68</v>
      </c>
      <c r="K20" s="112">
        <f t="shared" si="1"/>
        <v>369305</v>
      </c>
      <c r="L20" s="112">
        <f t="shared" si="1"/>
        <v>703015</v>
      </c>
      <c r="M20" s="112">
        <f t="shared" si="1"/>
        <v>183169</v>
      </c>
      <c r="N20" s="112">
        <f t="shared" si="1"/>
        <v>14684769.699999999</v>
      </c>
      <c r="O20" s="27"/>
      <c r="P20" s="27"/>
      <c r="Q20" s="27"/>
    </row>
    <row r="21" spans="1:17" s="13" customFormat="1" ht="15" customHeight="1" thickTop="1" x14ac:dyDescent="0.4">
      <c r="A21" s="109" t="s">
        <v>57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</row>
    <row r="22" spans="1:17" s="9" customFormat="1" ht="15" customHeight="1" x14ac:dyDescent="0.4">
      <c r="A22" s="10" t="s">
        <v>58</v>
      </c>
      <c r="B22" s="12">
        <v>180000</v>
      </c>
      <c r="C22" s="12">
        <v>151914.13</v>
      </c>
      <c r="D22" s="12"/>
      <c r="E22" s="12">
        <f>SUM(C22:D22)</f>
        <v>151914.13</v>
      </c>
      <c r="F22" s="12"/>
      <c r="G22" s="12"/>
      <c r="H22" s="12"/>
      <c r="I22" s="12"/>
      <c r="J22" s="12"/>
      <c r="K22" s="12"/>
      <c r="L22" s="12"/>
      <c r="M22" s="12"/>
      <c r="N22" s="12"/>
    </row>
    <row r="23" spans="1:17" s="9" customFormat="1" ht="15" customHeight="1" x14ac:dyDescent="0.4">
      <c r="A23" s="116" t="s">
        <v>59</v>
      </c>
      <c r="B23" s="12">
        <v>486000</v>
      </c>
      <c r="C23" s="12">
        <v>11970.6</v>
      </c>
      <c r="D23" s="12"/>
      <c r="E23" s="12">
        <f t="shared" ref="E23:E29" si="2">SUM(C23:D23)</f>
        <v>11970.6</v>
      </c>
      <c r="F23" s="12"/>
      <c r="G23" s="12"/>
      <c r="H23" s="12"/>
      <c r="I23" s="12"/>
      <c r="J23" s="12"/>
      <c r="K23" s="12"/>
      <c r="L23" s="12"/>
      <c r="M23" s="12"/>
      <c r="N23" s="12"/>
    </row>
    <row r="24" spans="1:17" s="9" customFormat="1" ht="15" customHeight="1" x14ac:dyDescent="0.4">
      <c r="A24" s="10" t="s">
        <v>60</v>
      </c>
      <c r="B24" s="12">
        <v>200000</v>
      </c>
      <c r="C24" s="12">
        <v>157716.44</v>
      </c>
      <c r="D24" s="12"/>
      <c r="E24" s="12">
        <f t="shared" si="2"/>
        <v>157716.44</v>
      </c>
      <c r="F24" s="12"/>
      <c r="G24" s="12"/>
      <c r="H24" s="12"/>
      <c r="I24" s="12"/>
      <c r="J24" s="12"/>
      <c r="K24" s="12"/>
      <c r="L24" s="12"/>
      <c r="M24" s="12"/>
      <c r="N24" s="12"/>
    </row>
    <row r="25" spans="1:17" s="9" customFormat="1" ht="15" customHeight="1" x14ac:dyDescent="0.4">
      <c r="A25" s="10" t="s">
        <v>61</v>
      </c>
      <c r="B25" s="12">
        <v>160000</v>
      </c>
      <c r="C25" s="12">
        <v>175425</v>
      </c>
      <c r="D25" s="12"/>
      <c r="E25" s="12">
        <f t="shared" si="2"/>
        <v>175425</v>
      </c>
      <c r="F25" s="12"/>
      <c r="G25" s="12"/>
      <c r="H25" s="12"/>
      <c r="I25" s="12"/>
      <c r="J25" s="12"/>
      <c r="K25" s="12"/>
      <c r="L25" s="12"/>
      <c r="M25" s="12"/>
      <c r="N25" s="12"/>
    </row>
    <row r="26" spans="1:17" s="9" customFormat="1" ht="15" customHeight="1" x14ac:dyDescent="0.4">
      <c r="A26" s="10" t="s">
        <v>62</v>
      </c>
      <c r="B26" s="12">
        <v>50000</v>
      </c>
      <c r="C26" s="12">
        <v>83420</v>
      </c>
      <c r="D26" s="12"/>
      <c r="E26" s="12">
        <f t="shared" si="2"/>
        <v>83420</v>
      </c>
      <c r="F26" s="12"/>
      <c r="G26" s="12"/>
      <c r="H26" s="12"/>
      <c r="I26" s="12"/>
      <c r="J26" s="12"/>
      <c r="K26" s="12"/>
      <c r="L26" s="12"/>
      <c r="M26" s="12"/>
      <c r="N26" s="12"/>
    </row>
    <row r="27" spans="1:17" s="9" customFormat="1" ht="15" customHeight="1" x14ac:dyDescent="0.4">
      <c r="A27" s="10" t="s">
        <v>63</v>
      </c>
      <c r="B27" s="12">
        <v>22054000</v>
      </c>
      <c r="C27" s="12">
        <v>24314763.620000001</v>
      </c>
      <c r="D27" s="12"/>
      <c r="E27" s="12">
        <f t="shared" si="2"/>
        <v>24314763.620000001</v>
      </c>
      <c r="F27" s="12"/>
      <c r="G27" s="12"/>
      <c r="H27" s="12"/>
      <c r="I27" s="12"/>
      <c r="J27" s="12"/>
      <c r="K27" s="12"/>
      <c r="L27" s="12"/>
      <c r="M27" s="12"/>
      <c r="N27" s="12"/>
    </row>
    <row r="28" spans="1:17" s="9" customFormat="1" ht="15" customHeight="1" x14ac:dyDescent="0.4">
      <c r="A28" s="10" t="s">
        <v>64</v>
      </c>
      <c r="B28" s="12">
        <v>26870000</v>
      </c>
      <c r="C28" s="12">
        <v>25250150</v>
      </c>
      <c r="D28" s="12"/>
      <c r="E28" s="12">
        <f t="shared" si="2"/>
        <v>25250150</v>
      </c>
      <c r="F28" s="12"/>
      <c r="G28" s="12"/>
      <c r="H28" s="12"/>
      <c r="I28" s="12"/>
      <c r="J28" s="12"/>
      <c r="K28" s="12"/>
      <c r="L28" s="12"/>
      <c r="M28" s="12"/>
      <c r="N28" s="12"/>
    </row>
    <row r="29" spans="1:17" s="9" customFormat="1" ht="15" customHeight="1" x14ac:dyDescent="0.4">
      <c r="A29" s="116" t="s">
        <v>65</v>
      </c>
      <c r="B29" s="11" t="s">
        <v>11</v>
      </c>
      <c r="C29" s="11"/>
      <c r="D29" s="11">
        <v>16217325.699999999</v>
      </c>
      <c r="E29" s="12">
        <f t="shared" si="2"/>
        <v>16217325.699999999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7" s="13" customFormat="1" ht="15" customHeight="1" thickBot="1" x14ac:dyDescent="0.45">
      <c r="A30" s="22" t="s">
        <v>66</v>
      </c>
      <c r="B30" s="25">
        <f>SUM(B22:B29)</f>
        <v>50000000</v>
      </c>
      <c r="C30" s="25">
        <f>SUM(C22:C29)</f>
        <v>50145359.790000007</v>
      </c>
      <c r="D30" s="25">
        <f>SUM(D29)</f>
        <v>16217325.699999999</v>
      </c>
      <c r="E30" s="25">
        <f>SUM(E22:E29)</f>
        <v>66362685.49000001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</row>
    <row r="31" spans="1:17" s="13" customFormat="1" ht="15" customHeight="1" thickTop="1" thickBot="1" x14ac:dyDescent="0.45">
      <c r="A31" s="219" t="s">
        <v>67</v>
      </c>
      <c r="B31" s="220"/>
      <c r="C31" s="71"/>
      <c r="D31" s="108"/>
      <c r="E31" s="114">
        <f>E30-E20</f>
        <v>5079787.8700000122</v>
      </c>
      <c r="F31" s="26"/>
      <c r="G31" s="26"/>
      <c r="H31" s="26"/>
      <c r="I31" s="26"/>
      <c r="J31" s="26"/>
      <c r="K31" s="26"/>
      <c r="L31" s="26"/>
      <c r="M31" s="26"/>
      <c r="N31" s="26"/>
    </row>
    <row r="32" spans="1:17" s="13" customFormat="1" ht="15" customHeight="1" thickTop="1" x14ac:dyDescent="0.4">
      <c r="A32" s="71"/>
      <c r="B32" s="71"/>
      <c r="C32" s="71"/>
      <c r="D32" s="71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5" s="9" customFormat="1" ht="15" customHeight="1" x14ac:dyDescent="0.4">
      <c r="C33" s="9" t="s">
        <v>72</v>
      </c>
      <c r="F33" s="9" t="s">
        <v>70</v>
      </c>
      <c r="J33" s="9" t="s">
        <v>70</v>
      </c>
    </row>
    <row r="34" spans="1:15" s="9" customFormat="1" ht="15" customHeight="1" x14ac:dyDescent="0.4">
      <c r="C34" s="9" t="s">
        <v>293</v>
      </c>
      <c r="F34" s="9" t="s">
        <v>294</v>
      </c>
      <c r="J34" s="9" t="s">
        <v>295</v>
      </c>
    </row>
    <row r="35" spans="1:15" s="9" customFormat="1" ht="15" customHeight="1" x14ac:dyDescent="0.4">
      <c r="C35" s="9" t="s">
        <v>92</v>
      </c>
      <c r="F35" s="9" t="s">
        <v>71</v>
      </c>
      <c r="J35" s="9" t="s">
        <v>296</v>
      </c>
    </row>
    <row r="36" spans="1:15" s="9" customFormat="1" ht="15" customHeight="1" x14ac:dyDescent="0.4"/>
    <row r="37" spans="1:15" s="13" customFormat="1" ht="15" customHeight="1" x14ac:dyDescent="0.4">
      <c r="A37" s="221" t="s">
        <v>0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</row>
    <row r="38" spans="1:15" s="13" customFormat="1" ht="15" customHeight="1" x14ac:dyDescent="0.4">
      <c r="A38" s="221" t="s">
        <v>24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1:15" s="13" customFormat="1" ht="15" customHeight="1" x14ac:dyDescent="0.4">
      <c r="A39" s="221" t="s">
        <v>288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</row>
    <row r="40" spans="1:15" s="13" customFormat="1" ht="15" customHeight="1" x14ac:dyDescent="0.4">
      <c r="N40" s="13" t="s">
        <v>43</v>
      </c>
    </row>
    <row r="41" spans="1:15" s="13" customFormat="1" ht="15" customHeight="1" x14ac:dyDescent="0.4">
      <c r="A41" s="222" t="s">
        <v>25</v>
      </c>
      <c r="B41" s="222" t="s">
        <v>26</v>
      </c>
      <c r="C41" s="101"/>
      <c r="D41" s="101"/>
      <c r="E41" s="222" t="s">
        <v>27</v>
      </c>
      <c r="F41" s="15" t="s">
        <v>28</v>
      </c>
      <c r="G41" s="15" t="s">
        <v>30</v>
      </c>
      <c r="H41" s="222" t="s">
        <v>30</v>
      </c>
      <c r="I41" s="97" t="s">
        <v>74</v>
      </c>
      <c r="J41" s="15" t="s">
        <v>33</v>
      </c>
      <c r="K41" s="15" t="s">
        <v>35</v>
      </c>
      <c r="L41" s="15" t="s">
        <v>38</v>
      </c>
      <c r="M41" s="222" t="s">
        <v>41</v>
      </c>
      <c r="N41" s="222" t="s">
        <v>42</v>
      </c>
    </row>
    <row r="42" spans="1:15" s="13" customFormat="1" ht="15" customHeight="1" x14ac:dyDescent="0.4">
      <c r="A42" s="223"/>
      <c r="B42" s="223"/>
      <c r="C42" s="102"/>
      <c r="D42" s="102"/>
      <c r="E42" s="223"/>
      <c r="F42" s="17" t="s">
        <v>29</v>
      </c>
      <c r="G42" s="17" t="s">
        <v>31</v>
      </c>
      <c r="H42" s="223"/>
      <c r="I42" s="98"/>
      <c r="J42" s="17" t="s">
        <v>34</v>
      </c>
      <c r="K42" s="17" t="s">
        <v>36</v>
      </c>
      <c r="L42" s="17" t="s">
        <v>39</v>
      </c>
      <c r="M42" s="223"/>
      <c r="N42" s="223"/>
    </row>
    <row r="43" spans="1:15" s="13" customFormat="1" ht="15" customHeight="1" x14ac:dyDescent="0.4">
      <c r="A43" s="224"/>
      <c r="B43" s="224"/>
      <c r="C43" s="103"/>
      <c r="D43" s="103"/>
      <c r="E43" s="224"/>
      <c r="F43" s="19"/>
      <c r="G43" s="19" t="s">
        <v>32</v>
      </c>
      <c r="H43" s="224"/>
      <c r="I43" s="99"/>
      <c r="J43" s="19"/>
      <c r="K43" s="19" t="s">
        <v>37</v>
      </c>
      <c r="L43" s="19" t="s">
        <v>40</v>
      </c>
      <c r="M43" s="224"/>
      <c r="N43" s="224"/>
    </row>
    <row r="44" spans="1:15" s="13" customFormat="1" ht="15" customHeight="1" x14ac:dyDescent="0.4">
      <c r="A44" s="20" t="s">
        <v>44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5" s="9" customFormat="1" ht="15" customHeight="1" x14ac:dyDescent="0.4">
      <c r="A45" s="10" t="s">
        <v>45</v>
      </c>
      <c r="B45" s="11">
        <v>14651114</v>
      </c>
      <c r="C45" s="11"/>
      <c r="D45" s="11"/>
      <c r="E45" s="11">
        <v>13819140.6</v>
      </c>
      <c r="F45" s="11" t="s">
        <v>11</v>
      </c>
      <c r="G45" s="11" t="s">
        <v>11</v>
      </c>
      <c r="H45" s="11" t="s">
        <v>11</v>
      </c>
      <c r="I45" s="11">
        <v>0</v>
      </c>
      <c r="J45" s="11" t="s">
        <v>11</v>
      </c>
      <c r="K45" s="11" t="s">
        <v>11</v>
      </c>
      <c r="L45" s="11" t="s">
        <v>11</v>
      </c>
      <c r="M45" s="11" t="s">
        <v>11</v>
      </c>
      <c r="N45" s="11">
        <v>13819140.6</v>
      </c>
      <c r="O45" s="29">
        <v>6879.6</v>
      </c>
    </row>
    <row r="46" spans="1:15" s="9" customFormat="1" ht="15" customHeight="1" x14ac:dyDescent="0.4">
      <c r="A46" s="10" t="s">
        <v>46</v>
      </c>
      <c r="B46" s="11">
        <v>3262320</v>
      </c>
      <c r="C46" s="11"/>
      <c r="D46" s="11"/>
      <c r="E46" s="11">
        <v>3175920</v>
      </c>
      <c r="F46" s="11">
        <v>3175920</v>
      </c>
      <c r="G46" s="11" t="s">
        <v>11</v>
      </c>
      <c r="H46" s="11" t="s">
        <v>11</v>
      </c>
      <c r="I46" s="11">
        <v>0</v>
      </c>
      <c r="J46" s="11">
        <v>0</v>
      </c>
      <c r="K46" s="11" t="s">
        <v>11</v>
      </c>
      <c r="L46" s="11" t="s">
        <v>11</v>
      </c>
      <c r="M46" s="11" t="s">
        <v>11</v>
      </c>
      <c r="N46" s="11" t="s">
        <v>11</v>
      </c>
      <c r="O46" s="28"/>
    </row>
    <row r="47" spans="1:15" s="9" customFormat="1" ht="15" customHeight="1" x14ac:dyDescent="0.4">
      <c r="A47" s="10" t="s">
        <v>47</v>
      </c>
      <c r="B47" s="11">
        <v>10030220</v>
      </c>
      <c r="C47" s="11"/>
      <c r="D47" s="11"/>
      <c r="E47" s="11">
        <v>9142912</v>
      </c>
      <c r="F47" s="11">
        <v>7784586</v>
      </c>
      <c r="G47" s="11" t="s">
        <v>11</v>
      </c>
      <c r="H47" s="11">
        <v>0</v>
      </c>
      <c r="I47" s="11">
        <v>0</v>
      </c>
      <c r="J47" s="11">
        <v>1358326</v>
      </c>
      <c r="K47" s="11">
        <v>0</v>
      </c>
      <c r="L47" s="11" t="s">
        <v>11</v>
      </c>
      <c r="M47" s="11" t="s">
        <v>11</v>
      </c>
      <c r="N47" s="11" t="s">
        <v>11</v>
      </c>
      <c r="O47" s="28">
        <v>229380</v>
      </c>
    </row>
    <row r="48" spans="1:15" s="9" customFormat="1" ht="15" customHeight="1" x14ac:dyDescent="0.4">
      <c r="A48" s="10" t="s">
        <v>48</v>
      </c>
      <c r="B48" s="11">
        <v>580806</v>
      </c>
      <c r="C48" s="11"/>
      <c r="D48" s="11"/>
      <c r="E48" s="11">
        <v>283220</v>
      </c>
      <c r="F48" s="11">
        <v>283220</v>
      </c>
      <c r="G48" s="11" t="s">
        <v>11</v>
      </c>
      <c r="H48" s="11" t="s">
        <v>11</v>
      </c>
      <c r="I48" s="11">
        <v>0</v>
      </c>
      <c r="J48" s="11">
        <v>0</v>
      </c>
      <c r="K48" s="11">
        <v>0</v>
      </c>
      <c r="L48" s="11" t="s">
        <v>11</v>
      </c>
      <c r="M48" s="11" t="s">
        <v>11</v>
      </c>
      <c r="N48" s="11" t="s">
        <v>11</v>
      </c>
      <c r="O48" s="28"/>
    </row>
    <row r="49" spans="1:16" s="9" customFormat="1" ht="15" customHeight="1" x14ac:dyDescent="0.4">
      <c r="A49" s="10" t="s">
        <v>49</v>
      </c>
      <c r="B49" s="11">
        <v>6899120</v>
      </c>
      <c r="C49" s="11"/>
      <c r="D49" s="11"/>
      <c r="E49" s="11">
        <v>4401785.8</v>
      </c>
      <c r="F49" s="11">
        <v>2040023</v>
      </c>
      <c r="G49" s="11">
        <v>373518.8</v>
      </c>
      <c r="H49" s="11">
        <v>1129005</v>
      </c>
      <c r="I49" s="11">
        <v>0</v>
      </c>
      <c r="J49" s="11">
        <v>14304</v>
      </c>
      <c r="K49" s="11">
        <v>105689</v>
      </c>
      <c r="L49" s="11">
        <v>558795</v>
      </c>
      <c r="M49" s="11">
        <v>80883</v>
      </c>
      <c r="N49" s="11" t="s">
        <v>11</v>
      </c>
      <c r="O49" s="28">
        <v>100000</v>
      </c>
    </row>
    <row r="50" spans="1:16" s="9" customFormat="1" ht="15" customHeight="1" x14ac:dyDescent="0.4">
      <c r="A50" s="10" t="s">
        <v>50</v>
      </c>
      <c r="B50" s="11">
        <v>2716920</v>
      </c>
      <c r="C50" s="11"/>
      <c r="D50" s="11"/>
      <c r="E50" s="11">
        <v>1894115.8</v>
      </c>
      <c r="F50" s="11">
        <v>383201</v>
      </c>
      <c r="G50" s="11">
        <v>0</v>
      </c>
      <c r="H50" s="11">
        <v>1174955.8</v>
      </c>
      <c r="I50" s="11">
        <v>0</v>
      </c>
      <c r="J50" s="11">
        <v>210783</v>
      </c>
      <c r="K50" s="11">
        <v>0</v>
      </c>
      <c r="L50" s="11">
        <v>99766</v>
      </c>
      <c r="M50" s="11">
        <v>25410</v>
      </c>
      <c r="N50" s="11" t="s">
        <v>11</v>
      </c>
      <c r="O50" s="28"/>
    </row>
    <row r="51" spans="1:16" s="9" customFormat="1" ht="15" customHeight="1" x14ac:dyDescent="0.4">
      <c r="A51" s="10" t="s">
        <v>51</v>
      </c>
      <c r="B51" s="11">
        <v>575000</v>
      </c>
      <c r="C51" s="11"/>
      <c r="D51" s="11"/>
      <c r="E51" s="11">
        <v>431649.16</v>
      </c>
      <c r="F51" s="11">
        <v>431649.16</v>
      </c>
      <c r="G51" s="11">
        <v>0</v>
      </c>
      <c r="H51" s="11" t="s">
        <v>11</v>
      </c>
      <c r="I51" s="11">
        <v>0</v>
      </c>
      <c r="J51" s="11">
        <v>0</v>
      </c>
      <c r="K51" s="11">
        <v>0</v>
      </c>
      <c r="L51" s="11">
        <v>0</v>
      </c>
      <c r="M51" s="11" t="s">
        <v>11</v>
      </c>
      <c r="N51" s="11" t="s">
        <v>11</v>
      </c>
      <c r="O51" s="28"/>
    </row>
    <row r="52" spans="1:16" s="9" customFormat="1" ht="15" customHeight="1" x14ac:dyDescent="0.4">
      <c r="A52" s="10" t="s">
        <v>52</v>
      </c>
      <c r="B52" s="11">
        <v>1369500</v>
      </c>
      <c r="C52" s="11"/>
      <c r="D52" s="11"/>
      <c r="E52" s="11">
        <v>1323647.22</v>
      </c>
      <c r="F52" s="11">
        <v>537547.22</v>
      </c>
      <c r="G52" s="11">
        <v>30000</v>
      </c>
      <c r="H52" s="11">
        <v>366000</v>
      </c>
      <c r="I52" s="11">
        <v>27300</v>
      </c>
      <c r="J52" s="11">
        <v>362800</v>
      </c>
      <c r="K52" s="11">
        <v>0</v>
      </c>
      <c r="L52" s="11">
        <v>0</v>
      </c>
      <c r="M52" s="11">
        <v>0</v>
      </c>
      <c r="N52" s="11" t="s">
        <v>11</v>
      </c>
      <c r="O52" s="28"/>
    </row>
    <row r="53" spans="1:16" s="9" customFormat="1" ht="15" customHeight="1" x14ac:dyDescent="0.4">
      <c r="A53" s="10" t="s">
        <v>53</v>
      </c>
      <c r="B53" s="11">
        <v>7637600</v>
      </c>
      <c r="C53" s="11"/>
      <c r="D53" s="11"/>
      <c r="E53" s="11">
        <v>10758500</v>
      </c>
      <c r="F53" s="11">
        <v>0</v>
      </c>
      <c r="G53" s="11">
        <v>0</v>
      </c>
      <c r="H53" s="11" t="s">
        <v>11</v>
      </c>
      <c r="I53" s="11">
        <v>0</v>
      </c>
      <c r="J53" s="11">
        <v>10758500</v>
      </c>
      <c r="K53" s="11">
        <v>0</v>
      </c>
      <c r="L53" s="11" t="s">
        <v>11</v>
      </c>
      <c r="M53" s="11" t="s">
        <v>11</v>
      </c>
      <c r="N53" s="11" t="s">
        <v>11</v>
      </c>
      <c r="O53" s="28">
        <v>3524000</v>
      </c>
    </row>
    <row r="54" spans="1:16" s="9" customFormat="1" ht="15" customHeight="1" x14ac:dyDescent="0.4">
      <c r="A54" s="10" t="s">
        <v>54</v>
      </c>
      <c r="B54" s="11">
        <v>25000</v>
      </c>
      <c r="C54" s="11"/>
      <c r="D54" s="11"/>
      <c r="E54" s="11">
        <f t="shared" ref="E54" si="3">SUM(F54:N54)</f>
        <v>0</v>
      </c>
      <c r="F54" s="11"/>
      <c r="G54" s="11" t="s">
        <v>11</v>
      </c>
      <c r="H54" s="11" t="s">
        <v>11</v>
      </c>
      <c r="I54" s="11">
        <v>0</v>
      </c>
      <c r="J54" s="11">
        <v>0</v>
      </c>
      <c r="K54" s="11">
        <v>0</v>
      </c>
      <c r="L54" s="11" t="s">
        <v>11</v>
      </c>
      <c r="M54" s="11" t="s">
        <v>11</v>
      </c>
      <c r="N54" s="11" t="s">
        <v>11</v>
      </c>
    </row>
    <row r="55" spans="1:16" s="9" customFormat="1" ht="15" customHeight="1" x14ac:dyDescent="0.4">
      <c r="A55" s="10" t="s">
        <v>55</v>
      </c>
      <c r="B55" s="11">
        <v>2252400</v>
      </c>
      <c r="C55" s="11"/>
      <c r="D55" s="11"/>
      <c r="E55" s="11">
        <v>2070634</v>
      </c>
      <c r="F55" s="11">
        <v>2037634</v>
      </c>
      <c r="G55" s="11" t="s">
        <v>11</v>
      </c>
      <c r="H55" s="11">
        <v>0</v>
      </c>
      <c r="I55" s="11">
        <v>0</v>
      </c>
      <c r="J55" s="11">
        <v>0</v>
      </c>
      <c r="K55" s="11">
        <v>0</v>
      </c>
      <c r="L55" s="11">
        <v>33000</v>
      </c>
      <c r="M55" s="11">
        <v>0</v>
      </c>
      <c r="N55" s="11" t="s">
        <v>11</v>
      </c>
      <c r="O55" s="28"/>
    </row>
    <row r="56" spans="1:16" s="13" customFormat="1" ht="15" customHeight="1" x14ac:dyDescent="0.4">
      <c r="A56" s="22" t="s">
        <v>56</v>
      </c>
      <c r="B56" s="23">
        <f>SUM(B45:B55)</f>
        <v>50000000</v>
      </c>
      <c r="C56" s="23"/>
      <c r="D56" s="23"/>
      <c r="E56" s="11">
        <f>SUM(E45:E55)</f>
        <v>47301524.580000006</v>
      </c>
      <c r="F56" s="23">
        <f t="shared" ref="F56:N56" si="4">SUM(F45:F55)</f>
        <v>16673780.380000001</v>
      </c>
      <c r="G56" s="23">
        <f t="shared" si="4"/>
        <v>403518.8</v>
      </c>
      <c r="H56" s="23">
        <f t="shared" si="4"/>
        <v>2669960.7999999998</v>
      </c>
      <c r="I56" s="23">
        <f>SUM(I49:I55)</f>
        <v>27300</v>
      </c>
      <c r="J56" s="23">
        <f t="shared" si="4"/>
        <v>12704713</v>
      </c>
      <c r="K56" s="23">
        <f t="shared" si="4"/>
        <v>105689</v>
      </c>
      <c r="L56" s="23">
        <f t="shared" si="4"/>
        <v>691561</v>
      </c>
      <c r="M56" s="23">
        <f t="shared" si="4"/>
        <v>106293</v>
      </c>
      <c r="N56" s="23">
        <f t="shared" si="4"/>
        <v>13819140.6</v>
      </c>
      <c r="O56" s="27">
        <f>SUM(O45:O53)</f>
        <v>3860259.6</v>
      </c>
      <c r="P56" s="27"/>
    </row>
    <row r="57" spans="1:16" s="13" customFormat="1" ht="15" customHeight="1" x14ac:dyDescent="0.4">
      <c r="A57" s="20" t="s">
        <v>57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6" s="9" customFormat="1" ht="15" customHeight="1" x14ac:dyDescent="0.4">
      <c r="A58" s="10" t="s">
        <v>58</v>
      </c>
      <c r="B58" s="12">
        <v>200000</v>
      </c>
      <c r="C58" s="12"/>
      <c r="D58" s="12"/>
      <c r="E58" s="12">
        <v>189254.13</v>
      </c>
      <c r="F58" s="12"/>
      <c r="G58" s="12"/>
      <c r="H58" s="12"/>
      <c r="I58" s="12"/>
      <c r="J58" s="12"/>
      <c r="K58" s="12"/>
      <c r="L58" s="12"/>
      <c r="M58" s="12"/>
      <c r="N58" s="12"/>
    </row>
    <row r="59" spans="1:16" s="9" customFormat="1" ht="15" customHeight="1" x14ac:dyDescent="0.4">
      <c r="A59" s="10" t="s">
        <v>59</v>
      </c>
      <c r="B59" s="12">
        <v>145000</v>
      </c>
      <c r="C59" s="12"/>
      <c r="D59" s="12"/>
      <c r="E59" s="12">
        <v>44120.800000000003</v>
      </c>
      <c r="F59" s="12"/>
      <c r="G59" s="12"/>
      <c r="H59" s="12"/>
      <c r="I59" s="12"/>
      <c r="J59" s="12"/>
      <c r="K59" s="12"/>
      <c r="L59" s="12"/>
      <c r="M59" s="12"/>
      <c r="N59" s="12"/>
    </row>
    <row r="60" spans="1:16" s="9" customFormat="1" ht="15" customHeight="1" x14ac:dyDescent="0.4">
      <c r="A60" s="10" t="s">
        <v>60</v>
      </c>
      <c r="B60" s="12">
        <v>250000</v>
      </c>
      <c r="C60" s="12"/>
      <c r="D60" s="12"/>
      <c r="E60" s="12">
        <v>134310.04999999999</v>
      </c>
      <c r="F60" s="12"/>
      <c r="G60" s="12"/>
      <c r="H60" s="12"/>
      <c r="I60" s="12"/>
      <c r="J60" s="12"/>
      <c r="K60" s="12"/>
      <c r="L60" s="12"/>
      <c r="M60" s="12"/>
      <c r="N60" s="12"/>
    </row>
    <row r="61" spans="1:16" s="9" customFormat="1" ht="15" customHeight="1" x14ac:dyDescent="0.4">
      <c r="A61" s="10" t="s">
        <v>61</v>
      </c>
      <c r="B61" s="12">
        <v>300000</v>
      </c>
      <c r="C61" s="12"/>
      <c r="D61" s="12"/>
      <c r="E61" s="12">
        <v>161422</v>
      </c>
      <c r="F61" s="12"/>
      <c r="G61" s="12"/>
      <c r="H61" s="12"/>
      <c r="I61" s="12"/>
      <c r="J61" s="12"/>
      <c r="K61" s="12"/>
      <c r="L61" s="12"/>
      <c r="M61" s="12"/>
      <c r="N61" s="12"/>
    </row>
    <row r="62" spans="1:16" s="9" customFormat="1" ht="15" customHeight="1" x14ac:dyDescent="0.4">
      <c r="A62" s="10" t="s">
        <v>62</v>
      </c>
      <c r="B62" s="12">
        <v>160000</v>
      </c>
      <c r="C62" s="12"/>
      <c r="D62" s="12"/>
      <c r="E62" s="12">
        <v>1840</v>
      </c>
      <c r="F62" s="12"/>
      <c r="G62" s="12"/>
      <c r="H62" s="12"/>
      <c r="I62" s="12"/>
      <c r="J62" s="12"/>
      <c r="K62" s="12"/>
      <c r="L62" s="12"/>
      <c r="M62" s="12"/>
      <c r="N62" s="12"/>
    </row>
    <row r="63" spans="1:16" s="9" customFormat="1" ht="15" customHeight="1" x14ac:dyDescent="0.4">
      <c r="A63" s="10" t="s">
        <v>63</v>
      </c>
      <c r="B63" s="12">
        <v>22124000</v>
      </c>
      <c r="C63" s="12"/>
      <c r="D63" s="12"/>
      <c r="E63" s="12">
        <v>22015055.949999999</v>
      </c>
      <c r="F63" s="12"/>
      <c r="G63" s="12"/>
      <c r="H63" s="12"/>
      <c r="I63" s="12"/>
      <c r="J63" s="12"/>
      <c r="K63" s="12"/>
      <c r="L63" s="12"/>
      <c r="M63" s="12"/>
      <c r="N63" s="12"/>
    </row>
    <row r="64" spans="1:16" s="9" customFormat="1" ht="15" customHeight="1" x14ac:dyDescent="0.4">
      <c r="A64" s="10" t="s">
        <v>64</v>
      </c>
      <c r="B64" s="12">
        <v>26821000</v>
      </c>
      <c r="C64" s="12"/>
      <c r="D64" s="12"/>
      <c r="E64" s="12">
        <v>23832910</v>
      </c>
      <c r="F64" s="12"/>
      <c r="G64" s="12"/>
      <c r="H64" s="12"/>
      <c r="I64" s="12"/>
      <c r="J64" s="12"/>
      <c r="K64" s="12"/>
      <c r="L64" s="12"/>
      <c r="M64" s="12"/>
      <c r="N64" s="12"/>
    </row>
    <row r="65" spans="1:14" s="9" customFormat="1" ht="15" customHeight="1" x14ac:dyDescent="0.4">
      <c r="A65" s="10" t="s">
        <v>65</v>
      </c>
      <c r="B65" s="11" t="s">
        <v>11</v>
      </c>
      <c r="C65" s="11"/>
      <c r="D65" s="11"/>
      <c r="E65" s="12">
        <v>3860259.6</v>
      </c>
      <c r="F65" s="12"/>
      <c r="G65" s="12"/>
      <c r="H65" s="12"/>
      <c r="I65" s="12"/>
      <c r="J65" s="12"/>
      <c r="K65" s="12"/>
      <c r="L65" s="12"/>
      <c r="M65" s="12"/>
      <c r="N65" s="12"/>
    </row>
    <row r="66" spans="1:14" s="13" customFormat="1" ht="15" customHeight="1" x14ac:dyDescent="0.4">
      <c r="A66" s="22" t="s">
        <v>66</v>
      </c>
      <c r="B66" s="24">
        <f>SUM(B58:B65)</f>
        <v>50000000</v>
      </c>
      <c r="C66" s="24"/>
      <c r="D66" s="24"/>
      <c r="E66" s="24">
        <f>SUM(E58:E65)</f>
        <v>50239172.530000001</v>
      </c>
      <c r="F66" s="24"/>
      <c r="G66" s="24"/>
      <c r="H66" s="24"/>
      <c r="I66" s="24"/>
      <c r="J66" s="24"/>
      <c r="K66" s="24"/>
      <c r="L66" s="24"/>
      <c r="M66" s="24"/>
      <c r="N66" s="24"/>
    </row>
    <row r="67" spans="1:14" s="13" customFormat="1" ht="15" customHeight="1" thickBot="1" x14ac:dyDescent="0.45">
      <c r="A67" s="219" t="s">
        <v>67</v>
      </c>
      <c r="B67" s="225"/>
      <c r="C67" s="100"/>
      <c r="D67" s="100"/>
      <c r="E67" s="25">
        <f>E66-E56</f>
        <v>2937647.9499999955</v>
      </c>
      <c r="F67" s="26"/>
      <c r="G67" s="26"/>
      <c r="H67" s="26"/>
      <c r="I67" s="26"/>
      <c r="J67" s="26"/>
      <c r="K67" s="26"/>
      <c r="L67" s="26"/>
      <c r="M67" s="26"/>
      <c r="N67" s="26"/>
    </row>
    <row r="68" spans="1:14" s="13" customFormat="1" ht="15" customHeight="1" thickTop="1" x14ac:dyDescent="0.4">
      <c r="A68" s="71"/>
      <c r="B68" s="71"/>
      <c r="C68" s="71"/>
      <c r="D68" s="71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s="9" customFormat="1" ht="15" customHeight="1" x14ac:dyDescent="0.4">
      <c r="F69" s="9" t="s">
        <v>69</v>
      </c>
      <c r="J69" s="9" t="s">
        <v>70</v>
      </c>
      <c r="M69" s="9" t="s">
        <v>72</v>
      </c>
    </row>
    <row r="70" spans="1:14" s="9" customFormat="1" ht="15" customHeight="1" x14ac:dyDescent="0.4">
      <c r="F70" s="9" t="s">
        <v>68</v>
      </c>
      <c r="J70" s="9" t="s">
        <v>71</v>
      </c>
      <c r="M70" s="9" t="s">
        <v>73</v>
      </c>
    </row>
  </sheetData>
  <mergeCells count="20">
    <mergeCell ref="A67:B67"/>
    <mergeCell ref="A37:N37"/>
    <mergeCell ref="A38:N38"/>
    <mergeCell ref="A39:N39"/>
    <mergeCell ref="A41:A43"/>
    <mergeCell ref="B41:B43"/>
    <mergeCell ref="E41:E43"/>
    <mergeCell ref="H41:H43"/>
    <mergeCell ref="M41:M43"/>
    <mergeCell ref="N41:N43"/>
    <mergeCell ref="A31:B31"/>
    <mergeCell ref="A1:N1"/>
    <mergeCell ref="A2:N2"/>
    <mergeCell ref="A3:N3"/>
    <mergeCell ref="A5:A7"/>
    <mergeCell ref="B5:B7"/>
    <mergeCell ref="E5:E7"/>
    <mergeCell ref="H5:H7"/>
    <mergeCell ref="M5:M7"/>
    <mergeCell ref="N5:N7"/>
  </mergeCells>
  <pageMargins left="0.16" right="0.14000000000000001" top="0.34" bottom="0.4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A32" sqref="A32"/>
    </sheetView>
  </sheetViews>
  <sheetFormatPr defaultRowHeight="14.25" x14ac:dyDescent="0.2"/>
  <cols>
    <col min="1" max="1" width="24.375" customWidth="1"/>
    <col min="2" max="2" width="10.875" customWidth="1"/>
    <col min="3" max="3" width="10.75" customWidth="1"/>
    <col min="4" max="4" width="13.75" customWidth="1"/>
    <col min="5" max="5" width="13" customWidth="1"/>
    <col min="6" max="6" width="13.125" customWidth="1"/>
  </cols>
  <sheetData>
    <row r="1" spans="1:6" s="1" customFormat="1" ht="21" x14ac:dyDescent="0.45">
      <c r="A1" s="217" t="s">
        <v>0</v>
      </c>
      <c r="B1" s="217"/>
      <c r="C1" s="217"/>
      <c r="D1" s="217"/>
      <c r="E1" s="217"/>
      <c r="F1" s="226"/>
    </row>
    <row r="2" spans="1:6" s="1" customFormat="1" ht="21" x14ac:dyDescent="0.45">
      <c r="A2" s="217" t="s">
        <v>75</v>
      </c>
      <c r="B2" s="217"/>
      <c r="C2" s="217"/>
      <c r="D2" s="217"/>
      <c r="E2" s="217"/>
      <c r="F2" s="226"/>
    </row>
    <row r="3" spans="1:6" s="1" customFormat="1" ht="21" x14ac:dyDescent="0.45">
      <c r="A3" s="217" t="s">
        <v>204</v>
      </c>
      <c r="B3" s="217"/>
      <c r="C3" s="217"/>
      <c r="D3" s="217"/>
      <c r="E3" s="217"/>
      <c r="F3" s="226"/>
    </row>
    <row r="4" spans="1:6" s="1" customFormat="1" ht="21" x14ac:dyDescent="0.45">
      <c r="A4" s="227"/>
      <c r="B4" s="227"/>
      <c r="C4" s="227"/>
      <c r="D4" s="227"/>
      <c r="E4" s="227"/>
      <c r="F4" s="4"/>
    </row>
    <row r="5" spans="1:6" s="1" customFormat="1" ht="21" x14ac:dyDescent="0.45">
      <c r="A5" s="4" t="s">
        <v>76</v>
      </c>
      <c r="B5" s="4"/>
      <c r="C5" s="4"/>
      <c r="D5" s="4"/>
      <c r="E5" s="4"/>
      <c r="F5" s="4"/>
    </row>
    <row r="6" spans="1:6" s="1" customFormat="1" ht="21" x14ac:dyDescent="0.45">
      <c r="A6" s="235" t="s">
        <v>77</v>
      </c>
      <c r="B6" s="231" t="s">
        <v>382</v>
      </c>
      <c r="C6" s="232"/>
      <c r="D6" s="228" t="s">
        <v>78</v>
      </c>
      <c r="E6" s="229"/>
      <c r="F6" s="230"/>
    </row>
    <row r="7" spans="1:6" s="1" customFormat="1" ht="21" x14ac:dyDescent="0.45">
      <c r="A7" s="236"/>
      <c r="B7" s="233"/>
      <c r="C7" s="234"/>
      <c r="D7" s="94" t="s">
        <v>79</v>
      </c>
      <c r="E7" s="228" t="s">
        <v>80</v>
      </c>
      <c r="F7" s="230"/>
    </row>
    <row r="8" spans="1:6" s="1" customFormat="1" ht="21" x14ac:dyDescent="0.45">
      <c r="A8" s="145"/>
      <c r="B8" s="148">
        <v>2561</v>
      </c>
      <c r="C8" s="148">
        <v>2560</v>
      </c>
      <c r="D8" s="95"/>
      <c r="E8" s="145">
        <v>2561</v>
      </c>
      <c r="F8" s="148">
        <v>2560</v>
      </c>
    </row>
    <row r="9" spans="1:6" s="1" customFormat="1" ht="21" x14ac:dyDescent="0.45">
      <c r="A9" s="163" t="s">
        <v>81</v>
      </c>
      <c r="B9" s="46"/>
      <c r="C9" s="46"/>
      <c r="D9" s="74"/>
      <c r="E9" s="43"/>
      <c r="F9" s="44"/>
    </row>
    <row r="10" spans="1:6" s="1" customFormat="1" ht="21" x14ac:dyDescent="0.45">
      <c r="A10" s="44" t="s">
        <v>82</v>
      </c>
      <c r="B10" s="47">
        <v>560000</v>
      </c>
      <c r="C10" s="47">
        <v>560000</v>
      </c>
      <c r="D10" s="155" t="s">
        <v>84</v>
      </c>
      <c r="E10" s="47">
        <v>15635737</v>
      </c>
      <c r="F10" s="47">
        <v>14856037</v>
      </c>
    </row>
    <row r="11" spans="1:6" s="1" customFormat="1" ht="21" x14ac:dyDescent="0.45">
      <c r="A11" s="44" t="s">
        <v>83</v>
      </c>
      <c r="B11" s="47">
        <v>8911000</v>
      </c>
      <c r="C11" s="47">
        <v>8911000</v>
      </c>
      <c r="D11" s="155" t="s">
        <v>85</v>
      </c>
      <c r="E11" s="47">
        <v>1449392.83</v>
      </c>
      <c r="F11" s="47">
        <v>1449392.83</v>
      </c>
    </row>
    <row r="12" spans="1:6" s="1" customFormat="1" ht="21" x14ac:dyDescent="0.45">
      <c r="A12" s="44"/>
      <c r="B12" s="47"/>
      <c r="C12" s="47"/>
      <c r="D12" s="155" t="s">
        <v>86</v>
      </c>
      <c r="E12" s="47">
        <v>2349900</v>
      </c>
      <c r="F12" s="47">
        <v>2349900</v>
      </c>
    </row>
    <row r="13" spans="1:6" s="1" customFormat="1" ht="21" x14ac:dyDescent="0.45">
      <c r="A13" s="163" t="s">
        <v>87</v>
      </c>
      <c r="B13" s="47"/>
      <c r="C13" s="47"/>
      <c r="D13" s="74"/>
      <c r="E13" s="44" t="s">
        <v>88</v>
      </c>
      <c r="F13" s="47"/>
    </row>
    <row r="14" spans="1:6" s="1" customFormat="1" ht="21" x14ac:dyDescent="0.45">
      <c r="A14" s="44" t="s">
        <v>370</v>
      </c>
      <c r="B14" s="47">
        <v>1453925</v>
      </c>
      <c r="C14" s="47">
        <v>1453925</v>
      </c>
      <c r="D14" s="74"/>
      <c r="E14" s="44"/>
      <c r="F14" s="47"/>
    </row>
    <row r="15" spans="1:6" s="1" customFormat="1" ht="21" x14ac:dyDescent="0.45">
      <c r="A15" s="44" t="s">
        <v>371</v>
      </c>
      <c r="B15" s="47">
        <v>4897392.83</v>
      </c>
      <c r="C15" s="47">
        <v>4781122.83</v>
      </c>
      <c r="D15" s="74"/>
      <c r="E15" s="44"/>
      <c r="F15" s="47"/>
    </row>
    <row r="16" spans="1:6" s="1" customFormat="1" ht="21" x14ac:dyDescent="0.45">
      <c r="A16" s="44" t="s">
        <v>372</v>
      </c>
      <c r="B16" s="47">
        <v>549900</v>
      </c>
      <c r="C16" s="47">
        <v>549900</v>
      </c>
      <c r="D16" s="74"/>
      <c r="E16" s="44"/>
      <c r="F16" s="47"/>
    </row>
    <row r="17" spans="1:6" s="1" customFormat="1" ht="21" x14ac:dyDescent="0.45">
      <c r="A17" s="44" t="s">
        <v>373</v>
      </c>
      <c r="B17" s="47">
        <v>315760</v>
      </c>
      <c r="C17" s="47">
        <v>207660</v>
      </c>
      <c r="D17" s="74"/>
      <c r="E17" s="44"/>
      <c r="F17" s="47"/>
    </row>
    <row r="18" spans="1:6" s="1" customFormat="1" ht="21" x14ac:dyDescent="0.45">
      <c r="A18" s="44" t="s">
        <v>374</v>
      </c>
      <c r="B18" s="47">
        <v>530440</v>
      </c>
      <c r="C18" s="47">
        <v>429440</v>
      </c>
      <c r="D18" s="74"/>
      <c r="E18" s="44"/>
      <c r="F18" s="47"/>
    </row>
    <row r="19" spans="1:6" s="1" customFormat="1" ht="21" x14ac:dyDescent="0.45">
      <c r="A19" s="44" t="s">
        <v>375</v>
      </c>
      <c r="B19" s="47">
        <v>193250</v>
      </c>
      <c r="C19" s="47">
        <v>160270</v>
      </c>
      <c r="D19" s="74"/>
      <c r="E19" s="44"/>
      <c r="F19" s="47"/>
    </row>
    <row r="20" spans="1:6" s="1" customFormat="1" ht="21" x14ac:dyDescent="0.45">
      <c r="A20" s="44" t="s">
        <v>376</v>
      </c>
      <c r="B20" s="47">
        <v>128000</v>
      </c>
      <c r="C20" s="47">
        <v>128000</v>
      </c>
      <c r="D20" s="74"/>
      <c r="E20" s="44"/>
      <c r="F20" s="47"/>
    </row>
    <row r="21" spans="1:6" s="1" customFormat="1" ht="21" x14ac:dyDescent="0.45">
      <c r="A21" s="44" t="s">
        <v>377</v>
      </c>
      <c r="B21" s="47">
        <v>361610</v>
      </c>
      <c r="C21" s="47">
        <v>76650</v>
      </c>
      <c r="D21" s="74"/>
      <c r="E21" s="44"/>
      <c r="F21" s="47"/>
    </row>
    <row r="22" spans="1:6" s="1" customFormat="1" ht="21" x14ac:dyDescent="0.45">
      <c r="A22" s="44" t="s">
        <v>378</v>
      </c>
      <c r="B22" s="47">
        <v>94250</v>
      </c>
      <c r="C22" s="47">
        <v>94250</v>
      </c>
      <c r="D22" s="74"/>
      <c r="E22" s="44"/>
      <c r="F22" s="47"/>
    </row>
    <row r="23" spans="1:6" s="1" customFormat="1" ht="21" x14ac:dyDescent="0.45">
      <c r="A23" s="44" t="s">
        <v>379</v>
      </c>
      <c r="B23" s="47">
        <v>464750</v>
      </c>
      <c r="C23" s="47">
        <v>464750</v>
      </c>
      <c r="D23" s="74"/>
      <c r="E23" s="44"/>
      <c r="F23" s="47"/>
    </row>
    <row r="24" spans="1:6" s="1" customFormat="1" ht="21" x14ac:dyDescent="0.45">
      <c r="A24" s="44" t="s">
        <v>380</v>
      </c>
      <c r="B24" s="47">
        <v>115390</v>
      </c>
      <c r="C24" s="47">
        <v>0</v>
      </c>
      <c r="D24" s="74"/>
      <c r="E24" s="44"/>
      <c r="F24" s="47"/>
    </row>
    <row r="25" spans="1:6" s="1" customFormat="1" ht="21" x14ac:dyDescent="0.45">
      <c r="A25" s="44" t="s">
        <v>381</v>
      </c>
      <c r="B25" s="47">
        <v>859362</v>
      </c>
      <c r="C25" s="47">
        <v>838362</v>
      </c>
      <c r="D25" s="74"/>
      <c r="E25" s="44"/>
      <c r="F25" s="47"/>
    </row>
    <row r="26" spans="1:6" s="1" customFormat="1" ht="21" x14ac:dyDescent="0.45">
      <c r="A26" s="164" t="s">
        <v>27</v>
      </c>
      <c r="B26" s="157">
        <f>SUM(B10:B25)</f>
        <v>19435029.829999998</v>
      </c>
      <c r="C26" s="157">
        <f>SUM(C10:C25)</f>
        <v>18655329.829999998</v>
      </c>
      <c r="D26" s="79"/>
      <c r="E26" s="157">
        <f>SUM(E10:E25)</f>
        <v>19435029.829999998</v>
      </c>
      <c r="F26" s="81">
        <f>SUM(F10:F13)</f>
        <v>18655329.829999998</v>
      </c>
    </row>
    <row r="27" spans="1:6" s="1" customFormat="1" ht="21" x14ac:dyDescent="0.45"/>
    <row r="28" spans="1:6" s="1" customFormat="1" ht="21" x14ac:dyDescent="0.45"/>
    <row r="29" spans="1:6" s="1" customFormat="1" ht="21" x14ac:dyDescent="0.45">
      <c r="A29" s="2" t="s">
        <v>383</v>
      </c>
      <c r="B29" s="237" t="s">
        <v>90</v>
      </c>
      <c r="C29" s="237"/>
      <c r="D29" s="237"/>
      <c r="E29" s="237" t="s">
        <v>91</v>
      </c>
      <c r="F29" s="237"/>
    </row>
    <row r="30" spans="1:6" s="1" customFormat="1" ht="21" x14ac:dyDescent="0.45">
      <c r="A30" s="2" t="s">
        <v>302</v>
      </c>
      <c r="B30" s="237" t="s">
        <v>384</v>
      </c>
      <c r="C30" s="237"/>
      <c r="D30" s="237"/>
      <c r="E30" s="237" t="s">
        <v>385</v>
      </c>
      <c r="F30" s="237"/>
    </row>
    <row r="31" spans="1:6" s="1" customFormat="1" ht="23.25" x14ac:dyDescent="0.5">
      <c r="A31" s="52" t="s">
        <v>299</v>
      </c>
      <c r="B31" s="237" t="s">
        <v>89</v>
      </c>
      <c r="C31" s="218"/>
      <c r="D31" s="218"/>
      <c r="E31" s="1" t="s">
        <v>68</v>
      </c>
      <c r="F31" s="30"/>
    </row>
    <row r="32" spans="1:6" s="30" customFormat="1" ht="23.25" x14ac:dyDescent="0.5"/>
    <row r="33" spans="1:6" s="30" customFormat="1" ht="23.25" x14ac:dyDescent="0.5"/>
    <row r="34" spans="1:6" s="30" customFormat="1" ht="23.25" x14ac:dyDescent="0.5"/>
    <row r="35" spans="1:6" s="30" customFormat="1" ht="23.25" x14ac:dyDescent="0.5">
      <c r="A35"/>
      <c r="B35"/>
      <c r="C35"/>
      <c r="D35"/>
      <c r="E35"/>
      <c r="F35"/>
    </row>
  </sheetData>
  <mergeCells count="13">
    <mergeCell ref="B30:D30"/>
    <mergeCell ref="B29:D29"/>
    <mergeCell ref="B31:D31"/>
    <mergeCell ref="E29:F29"/>
    <mergeCell ref="E30:F30"/>
    <mergeCell ref="A1:F1"/>
    <mergeCell ref="A2:F2"/>
    <mergeCell ref="A3:F3"/>
    <mergeCell ref="A4:E4"/>
    <mergeCell ref="D6:F6"/>
    <mergeCell ref="B6:C7"/>
    <mergeCell ref="A6:A7"/>
    <mergeCell ref="E7:F7"/>
  </mergeCells>
  <pageMargins left="0.7" right="0.3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K14" sqref="K14"/>
    </sheetView>
  </sheetViews>
  <sheetFormatPr defaultRowHeight="14.25" x14ac:dyDescent="0.2"/>
  <cols>
    <col min="1" max="1" width="13.875" customWidth="1"/>
    <col min="2" max="2" width="8.125" customWidth="1"/>
    <col min="3" max="3" width="14.875" customWidth="1"/>
    <col min="4" max="4" width="5.125" customWidth="1"/>
    <col min="5" max="5" width="16" customWidth="1"/>
    <col min="6" max="6" width="13.5" customWidth="1"/>
    <col min="7" max="7" width="0.75" customWidth="1"/>
    <col min="8" max="8" width="12.25" customWidth="1"/>
  </cols>
  <sheetData>
    <row r="1" spans="1:8" s="30" customFormat="1" ht="23.25" x14ac:dyDescent="0.5">
      <c r="A1" s="239" t="s">
        <v>0</v>
      </c>
      <c r="B1" s="239"/>
      <c r="C1" s="239"/>
      <c r="D1" s="239"/>
      <c r="E1" s="239"/>
      <c r="F1" s="239"/>
      <c r="G1" s="240"/>
    </row>
    <row r="2" spans="1:8" s="30" customFormat="1" ht="23.25" x14ac:dyDescent="0.5">
      <c r="A2" s="239" t="s">
        <v>75</v>
      </c>
      <c r="B2" s="239"/>
      <c r="C2" s="239"/>
      <c r="D2" s="239"/>
      <c r="E2" s="239"/>
      <c r="F2" s="239"/>
      <c r="G2" s="240"/>
    </row>
    <row r="3" spans="1:8" s="30" customFormat="1" ht="23.25" x14ac:dyDescent="0.5">
      <c r="A3" s="239" t="s">
        <v>204</v>
      </c>
      <c r="B3" s="239"/>
      <c r="C3" s="239"/>
      <c r="D3" s="239"/>
      <c r="E3" s="239"/>
      <c r="F3" s="239"/>
      <c r="G3" s="240"/>
    </row>
    <row r="4" spans="1:8" s="30" customFormat="1" ht="23.25" x14ac:dyDescent="0.5">
      <c r="A4" s="238"/>
      <c r="B4" s="238"/>
      <c r="C4" s="238"/>
      <c r="D4" s="238"/>
      <c r="E4" s="238"/>
      <c r="F4" s="238"/>
      <c r="G4" s="37"/>
    </row>
    <row r="5" spans="1:8" s="30" customFormat="1" ht="23.25" x14ac:dyDescent="0.5">
      <c r="A5" s="37" t="s">
        <v>93</v>
      </c>
      <c r="B5" s="37"/>
      <c r="C5" s="37"/>
      <c r="D5" s="37"/>
      <c r="E5" s="37"/>
      <c r="F5" s="39">
        <v>2561</v>
      </c>
      <c r="G5" s="39"/>
      <c r="H5" s="39">
        <v>2560</v>
      </c>
    </row>
    <row r="6" spans="1:8" s="30" customFormat="1" ht="23.25" x14ac:dyDescent="0.5">
      <c r="A6" s="30" t="s">
        <v>94</v>
      </c>
    </row>
    <row r="7" spans="1:8" s="30" customFormat="1" ht="23.25" x14ac:dyDescent="0.5">
      <c r="A7" s="30" t="s">
        <v>95</v>
      </c>
      <c r="B7" s="30" t="s">
        <v>96</v>
      </c>
      <c r="C7" s="30" t="s">
        <v>98</v>
      </c>
      <c r="D7" s="30" t="s">
        <v>100</v>
      </c>
      <c r="E7" s="30" t="s">
        <v>101</v>
      </c>
      <c r="F7" s="35">
        <v>5.99</v>
      </c>
      <c r="G7" s="35"/>
      <c r="H7" s="35">
        <v>5.99</v>
      </c>
    </row>
    <row r="8" spans="1:8" s="30" customFormat="1" ht="23.25" x14ac:dyDescent="0.5">
      <c r="B8" s="30" t="s">
        <v>96</v>
      </c>
      <c r="C8" s="30" t="s">
        <v>99</v>
      </c>
      <c r="D8" s="30" t="s">
        <v>100</v>
      </c>
      <c r="E8" s="30" t="s">
        <v>102</v>
      </c>
      <c r="F8" s="35">
        <v>2866.57</v>
      </c>
      <c r="G8" s="35"/>
      <c r="H8" s="35">
        <v>48780.07</v>
      </c>
    </row>
    <row r="9" spans="1:8" s="30" customFormat="1" ht="23.25" x14ac:dyDescent="0.5">
      <c r="B9" s="30" t="s">
        <v>96</v>
      </c>
      <c r="C9" s="30" t="s">
        <v>99</v>
      </c>
      <c r="D9" s="30" t="s">
        <v>100</v>
      </c>
      <c r="E9" s="30" t="s">
        <v>205</v>
      </c>
      <c r="F9" s="35">
        <v>118438.78</v>
      </c>
      <c r="G9" s="35"/>
      <c r="H9" s="35">
        <v>0</v>
      </c>
    </row>
    <row r="10" spans="1:8" s="30" customFormat="1" ht="23.25" x14ac:dyDescent="0.5">
      <c r="B10" s="30" t="s">
        <v>97</v>
      </c>
      <c r="C10" s="30" t="s">
        <v>99</v>
      </c>
      <c r="D10" s="30" t="s">
        <v>100</v>
      </c>
      <c r="E10" s="30" t="s">
        <v>103</v>
      </c>
      <c r="F10" s="35">
        <v>30048237.600000001</v>
      </c>
      <c r="G10" s="35"/>
      <c r="H10" s="35">
        <v>19746287.190000001</v>
      </c>
    </row>
    <row r="11" spans="1:8" s="30" customFormat="1" ht="23.25" x14ac:dyDescent="0.5">
      <c r="B11" s="30" t="s">
        <v>97</v>
      </c>
      <c r="C11" s="30" t="s">
        <v>99</v>
      </c>
      <c r="D11" s="30" t="s">
        <v>100</v>
      </c>
      <c r="E11" s="30" t="s">
        <v>104</v>
      </c>
      <c r="F11" s="35">
        <v>968389.75</v>
      </c>
      <c r="G11" s="35"/>
      <c r="H11" s="35">
        <v>1022485.69</v>
      </c>
    </row>
    <row r="12" spans="1:8" s="30" customFormat="1" ht="23.25" x14ac:dyDescent="0.5">
      <c r="B12" s="30" t="s">
        <v>97</v>
      </c>
      <c r="C12" s="30" t="s">
        <v>99</v>
      </c>
      <c r="D12" s="30" t="s">
        <v>100</v>
      </c>
      <c r="E12" s="30" t="s">
        <v>105</v>
      </c>
      <c r="F12" s="35">
        <v>2616.89</v>
      </c>
      <c r="G12" s="35"/>
      <c r="H12" s="35">
        <v>30.43</v>
      </c>
    </row>
    <row r="13" spans="1:8" s="30" customFormat="1" ht="23.25" x14ac:dyDescent="0.5">
      <c r="B13" s="30" t="s">
        <v>97</v>
      </c>
      <c r="C13" s="30" t="s">
        <v>99</v>
      </c>
      <c r="D13" s="30" t="s">
        <v>100</v>
      </c>
      <c r="E13" s="30" t="s">
        <v>106</v>
      </c>
      <c r="F13" s="35">
        <v>95644.64</v>
      </c>
      <c r="G13" s="35"/>
      <c r="H13" s="35">
        <v>95406.78</v>
      </c>
    </row>
    <row r="14" spans="1:8" s="30" customFormat="1" ht="23.25" x14ac:dyDescent="0.5">
      <c r="B14" s="30" t="s">
        <v>252</v>
      </c>
      <c r="C14" s="30" t="s">
        <v>98</v>
      </c>
      <c r="D14" s="30" t="s">
        <v>100</v>
      </c>
      <c r="E14" s="30" t="s">
        <v>253</v>
      </c>
      <c r="F14" s="150" t="s">
        <v>11</v>
      </c>
      <c r="G14" s="35"/>
      <c r="H14" s="151">
        <v>5555057.4299999997</v>
      </c>
    </row>
    <row r="15" spans="1:8" s="30" customFormat="1" ht="23.25" x14ac:dyDescent="0.5"/>
    <row r="16" spans="1:8" s="30" customFormat="1" ht="24" thickBot="1" x14ac:dyDescent="0.55000000000000004">
      <c r="C16" s="37" t="s">
        <v>27</v>
      </c>
      <c r="F16" s="152">
        <f>SUM(F7:F15)</f>
        <v>31236200.220000003</v>
      </c>
      <c r="G16" s="40"/>
      <c r="H16" s="152">
        <f>SUM(H7:H15)</f>
        <v>26468053.580000002</v>
      </c>
    </row>
    <row r="17" ht="15" thickTop="1" x14ac:dyDescent="0.2"/>
  </sheetData>
  <mergeCells count="4">
    <mergeCell ref="A4:F4"/>
    <mergeCell ref="A1:G1"/>
    <mergeCell ref="A2:G2"/>
    <mergeCell ref="A3:G3"/>
  </mergeCells>
  <pageMargins left="0.34" right="0.34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12" sqref="J12"/>
    </sheetView>
  </sheetViews>
  <sheetFormatPr defaultRowHeight="14.25" x14ac:dyDescent="0.2"/>
  <cols>
    <col min="1" max="1" width="26" customWidth="1"/>
    <col min="2" max="2" width="8.5" customWidth="1"/>
    <col min="3" max="3" width="9.25" customWidth="1"/>
    <col min="4" max="4" width="11" customWidth="1"/>
  </cols>
  <sheetData>
    <row r="1" spans="1:7" s="30" customFormat="1" ht="23.25" x14ac:dyDescent="0.5">
      <c r="A1" s="239" t="s">
        <v>0</v>
      </c>
      <c r="B1" s="239"/>
      <c r="C1" s="239"/>
      <c r="D1" s="239"/>
      <c r="E1" s="218"/>
      <c r="F1" s="218"/>
      <c r="G1" s="218"/>
    </row>
    <row r="2" spans="1:7" s="30" customFormat="1" ht="23.25" x14ac:dyDescent="0.5">
      <c r="A2" s="239" t="s">
        <v>75</v>
      </c>
      <c r="B2" s="239"/>
      <c r="C2" s="239"/>
      <c r="D2" s="239"/>
      <c r="E2" s="218"/>
      <c r="F2" s="218"/>
      <c r="G2" s="218"/>
    </row>
    <row r="3" spans="1:7" s="30" customFormat="1" ht="23.25" x14ac:dyDescent="0.5">
      <c r="A3" s="239" t="s">
        <v>204</v>
      </c>
      <c r="B3" s="239"/>
      <c r="C3" s="239"/>
      <c r="D3" s="239"/>
      <c r="E3" s="218"/>
      <c r="F3" s="218"/>
      <c r="G3" s="218"/>
    </row>
    <row r="4" spans="1:7" s="30" customFormat="1" ht="23.25" x14ac:dyDescent="0.5">
      <c r="A4" s="244"/>
      <c r="B4" s="244"/>
      <c r="C4" s="244"/>
      <c r="D4" s="244"/>
      <c r="E4" s="37"/>
      <c r="F4" s="37"/>
      <c r="G4" s="37"/>
    </row>
    <row r="5" spans="1:7" s="30" customFormat="1" ht="23.25" x14ac:dyDescent="0.5">
      <c r="A5" s="37" t="s">
        <v>304</v>
      </c>
      <c r="B5" s="243"/>
      <c r="C5" s="243"/>
      <c r="D5" s="243"/>
      <c r="E5" s="243"/>
      <c r="F5" s="243"/>
      <c r="G5" s="243"/>
    </row>
    <row r="6" spans="1:7" s="30" customFormat="1" ht="23.25" x14ac:dyDescent="0.5">
      <c r="A6" s="245" t="s">
        <v>107</v>
      </c>
      <c r="B6" s="146"/>
      <c r="C6" s="149">
        <v>2561</v>
      </c>
      <c r="D6" s="147"/>
      <c r="E6" s="146"/>
      <c r="F6" s="149">
        <v>2560</v>
      </c>
      <c r="G6" s="147"/>
    </row>
    <row r="7" spans="1:7" s="30" customFormat="1" ht="23.25" x14ac:dyDescent="0.5">
      <c r="A7" s="246"/>
      <c r="B7" s="82" t="s">
        <v>108</v>
      </c>
      <c r="C7" s="82" t="s">
        <v>386</v>
      </c>
      <c r="D7" s="82" t="s">
        <v>80</v>
      </c>
      <c r="E7" s="82" t="s">
        <v>108</v>
      </c>
      <c r="F7" s="82" t="s">
        <v>386</v>
      </c>
      <c r="G7" s="82" t="s">
        <v>80</v>
      </c>
    </row>
    <row r="8" spans="1:7" s="30" customFormat="1" ht="23.25" x14ac:dyDescent="0.5">
      <c r="A8" s="34" t="s">
        <v>109</v>
      </c>
      <c r="B8" s="34">
        <v>2553</v>
      </c>
      <c r="C8" s="31">
        <v>21</v>
      </c>
      <c r="D8" s="33">
        <v>583.70000000000005</v>
      </c>
      <c r="E8" s="34">
        <v>2553</v>
      </c>
      <c r="F8" s="31">
        <v>22</v>
      </c>
      <c r="G8" s="33">
        <v>586.29999999999995</v>
      </c>
    </row>
    <row r="9" spans="1:7" s="30" customFormat="1" ht="23.25" x14ac:dyDescent="0.5">
      <c r="A9" s="34"/>
      <c r="B9" s="34">
        <v>2554</v>
      </c>
      <c r="C9" s="31">
        <v>44</v>
      </c>
      <c r="D9" s="33">
        <v>1417.1</v>
      </c>
      <c r="E9" s="34">
        <v>2554</v>
      </c>
      <c r="F9" s="31">
        <v>50</v>
      </c>
      <c r="G9" s="33">
        <v>1514.1</v>
      </c>
    </row>
    <row r="10" spans="1:7" s="30" customFormat="1" ht="23.25" x14ac:dyDescent="0.5">
      <c r="A10" s="34"/>
      <c r="B10" s="34">
        <v>2555</v>
      </c>
      <c r="C10" s="31">
        <v>66</v>
      </c>
      <c r="D10" s="33">
        <v>2702.7</v>
      </c>
      <c r="E10" s="34">
        <v>2555</v>
      </c>
      <c r="F10" s="31">
        <v>86</v>
      </c>
      <c r="G10" s="33">
        <v>3124.8</v>
      </c>
    </row>
    <row r="11" spans="1:7" s="30" customFormat="1" ht="23.25" x14ac:dyDescent="0.5">
      <c r="A11" s="34"/>
      <c r="B11" s="34">
        <v>2556</v>
      </c>
      <c r="C11" s="31">
        <v>81</v>
      </c>
      <c r="D11" s="33">
        <v>3327.4</v>
      </c>
      <c r="E11" s="34">
        <v>2556</v>
      </c>
      <c r="F11" s="31">
        <v>112</v>
      </c>
      <c r="G11" s="33">
        <v>4178</v>
      </c>
    </row>
    <row r="12" spans="1:7" s="30" customFormat="1" ht="23.25" x14ac:dyDescent="0.5">
      <c r="A12" s="34"/>
      <c r="B12" s="34">
        <v>2557</v>
      </c>
      <c r="C12" s="31">
        <v>13</v>
      </c>
      <c r="D12" s="33">
        <v>506</v>
      </c>
      <c r="E12" s="34">
        <v>2557</v>
      </c>
      <c r="F12" s="31">
        <v>19</v>
      </c>
      <c r="G12" s="33">
        <v>854</v>
      </c>
    </row>
    <row r="13" spans="1:7" s="30" customFormat="1" ht="23.25" x14ac:dyDescent="0.5">
      <c r="A13" s="34"/>
      <c r="B13" s="34">
        <v>2558</v>
      </c>
      <c r="C13" s="31">
        <v>69</v>
      </c>
      <c r="D13" s="33">
        <v>2623</v>
      </c>
      <c r="E13" s="34">
        <v>2558</v>
      </c>
      <c r="F13" s="31">
        <v>94</v>
      </c>
      <c r="G13" s="33">
        <v>3681</v>
      </c>
    </row>
    <row r="14" spans="1:7" s="30" customFormat="1" ht="23.25" x14ac:dyDescent="0.5">
      <c r="A14" s="34"/>
      <c r="B14" s="34">
        <v>2559</v>
      </c>
      <c r="C14" s="31">
        <v>130</v>
      </c>
      <c r="D14" s="33">
        <v>4849</v>
      </c>
      <c r="E14" s="34">
        <v>2559</v>
      </c>
      <c r="F14" s="31">
        <v>199</v>
      </c>
      <c r="G14" s="33">
        <v>7307</v>
      </c>
    </row>
    <row r="15" spans="1:7" s="30" customFormat="1" ht="23.25" x14ac:dyDescent="0.5">
      <c r="A15" s="63"/>
      <c r="B15" s="34">
        <v>2560</v>
      </c>
      <c r="C15" s="31">
        <v>197</v>
      </c>
      <c r="D15" s="33">
        <v>7595</v>
      </c>
      <c r="E15" s="63">
        <v>2560</v>
      </c>
      <c r="F15" s="31">
        <v>370</v>
      </c>
      <c r="G15" s="33">
        <v>14592</v>
      </c>
    </row>
    <row r="16" spans="1:7" s="30" customFormat="1" ht="23.25" x14ac:dyDescent="0.5">
      <c r="A16" s="63"/>
      <c r="B16" s="34">
        <v>2561</v>
      </c>
      <c r="C16" s="31">
        <v>79</v>
      </c>
      <c r="D16" s="33">
        <v>2970</v>
      </c>
      <c r="E16" s="34"/>
      <c r="F16" s="34"/>
      <c r="G16" s="33"/>
    </row>
    <row r="17" spans="1:7" s="30" customFormat="1" ht="23.25" x14ac:dyDescent="0.5">
      <c r="A17" s="241" t="s">
        <v>27</v>
      </c>
      <c r="B17" s="242"/>
      <c r="C17" s="83">
        <f>SUM(C8:C16)</f>
        <v>700</v>
      </c>
      <c r="D17" s="77">
        <v>26573.9</v>
      </c>
      <c r="E17" s="34"/>
      <c r="F17" s="32">
        <f>SUM(F8:F16)</f>
        <v>952</v>
      </c>
      <c r="G17" s="77">
        <f>SUM(G8:G16)</f>
        <v>35837.199999999997</v>
      </c>
    </row>
    <row r="18" spans="1:7" s="30" customFormat="1" ht="23.25" x14ac:dyDescent="0.5">
      <c r="A18" s="34" t="s">
        <v>183</v>
      </c>
      <c r="B18" s="34">
        <v>2560</v>
      </c>
      <c r="C18" s="34">
        <v>3</v>
      </c>
      <c r="D18" s="33">
        <v>3630</v>
      </c>
      <c r="E18" s="34"/>
      <c r="F18" s="32"/>
      <c r="G18" s="77"/>
    </row>
    <row r="19" spans="1:7" s="30" customFormat="1" ht="23.25" x14ac:dyDescent="0.5">
      <c r="A19" s="241" t="s">
        <v>27</v>
      </c>
      <c r="B19" s="242"/>
      <c r="C19" s="88">
        <f>SUM(C18:C18)</f>
        <v>3</v>
      </c>
      <c r="D19" s="77">
        <v>3630</v>
      </c>
      <c r="E19" s="34"/>
      <c r="F19" s="32"/>
      <c r="G19" s="77"/>
    </row>
    <row r="20" spans="1:7" s="30" customFormat="1" ht="23.25" x14ac:dyDescent="0.5">
      <c r="A20" s="241" t="s">
        <v>315</v>
      </c>
      <c r="B20" s="242"/>
      <c r="C20" s="83">
        <f>C17+C19</f>
        <v>703</v>
      </c>
      <c r="D20" s="77">
        <f>D17+D19</f>
        <v>30203.9</v>
      </c>
      <c r="E20" s="34"/>
      <c r="F20" s="32">
        <f>F17</f>
        <v>952</v>
      </c>
      <c r="G20" s="77">
        <f>G17</f>
        <v>35837.199999999997</v>
      </c>
    </row>
    <row r="21" spans="1:7" s="30" customFormat="1" ht="23.25" x14ac:dyDescent="0.5">
      <c r="A21" s="84"/>
      <c r="B21" s="84"/>
      <c r="C21" s="85"/>
      <c r="D21" s="86"/>
      <c r="F21" s="87"/>
      <c r="G21" s="86"/>
    </row>
  </sheetData>
  <mergeCells count="10">
    <mergeCell ref="A1:G1"/>
    <mergeCell ref="A2:G2"/>
    <mergeCell ref="A3:G3"/>
    <mergeCell ref="A4:D4"/>
    <mergeCell ref="A6:A7"/>
    <mergeCell ref="A20:B20"/>
    <mergeCell ref="A17:B17"/>
    <mergeCell ref="B5:D5"/>
    <mergeCell ref="A19:B19"/>
    <mergeCell ref="E5:G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22" workbookViewId="0">
      <selection activeCell="F12" sqref="F12"/>
    </sheetView>
  </sheetViews>
  <sheetFormatPr defaultRowHeight="14.25" x14ac:dyDescent="0.2"/>
  <cols>
    <col min="1" max="1" width="32.125" customWidth="1"/>
    <col min="2" max="2" width="0.625" customWidth="1"/>
    <col min="3" max="3" width="9.25" customWidth="1"/>
    <col min="4" max="4" width="9.875" customWidth="1"/>
    <col min="5" max="5" width="0.625" customWidth="1"/>
    <col min="6" max="6" width="10.125" customWidth="1"/>
    <col min="7" max="7" width="0.5" customWidth="1"/>
    <col min="8" max="8" width="9.5" customWidth="1"/>
    <col min="9" max="9" width="8.375" customWidth="1"/>
    <col min="10" max="10" width="0.375" customWidth="1"/>
    <col min="11" max="11" width="9" customWidth="1"/>
  </cols>
  <sheetData>
    <row r="1" spans="1:13" s="169" customFormat="1" ht="14.25" customHeight="1" x14ac:dyDescent="0.3">
      <c r="A1" s="247" t="s">
        <v>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 s="169" customFormat="1" ht="14.25" customHeight="1" x14ac:dyDescent="0.3">
      <c r="A2" s="247" t="s">
        <v>75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</row>
    <row r="3" spans="1:13" s="169" customFormat="1" ht="14.25" customHeight="1" x14ac:dyDescent="0.3">
      <c r="A3" s="247" t="s">
        <v>204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</row>
    <row r="4" spans="1:13" s="169" customFormat="1" ht="14.25" customHeight="1" x14ac:dyDescent="0.3">
      <c r="A4" s="188"/>
      <c r="B4" s="188"/>
      <c r="C4" s="247"/>
      <c r="D4" s="247"/>
      <c r="E4" s="247"/>
      <c r="F4" s="247"/>
      <c r="G4" s="247"/>
      <c r="H4" s="247"/>
      <c r="I4" s="247"/>
      <c r="J4" s="247"/>
      <c r="K4" s="247"/>
    </row>
    <row r="5" spans="1:13" s="169" customFormat="1" ht="14.25" customHeight="1" x14ac:dyDescent="0.3">
      <c r="A5" s="189" t="s">
        <v>390</v>
      </c>
      <c r="B5" s="189"/>
      <c r="C5" s="189"/>
      <c r="D5" s="189"/>
      <c r="E5" s="189"/>
      <c r="F5" s="190"/>
      <c r="G5" s="189"/>
      <c r="H5" s="189"/>
      <c r="I5" s="189"/>
      <c r="J5" s="189"/>
      <c r="K5" s="189"/>
    </row>
    <row r="6" spans="1:13" s="169" customFormat="1" ht="14.25" customHeight="1" x14ac:dyDescent="0.3">
      <c r="A6" s="189"/>
      <c r="B6" s="191"/>
      <c r="C6" s="211"/>
      <c r="D6" s="192">
        <v>2561</v>
      </c>
      <c r="E6" s="192"/>
      <c r="F6" s="193"/>
      <c r="G6" s="211"/>
      <c r="H6" s="211"/>
      <c r="I6" s="192">
        <v>2560</v>
      </c>
      <c r="J6" s="192"/>
      <c r="K6" s="194"/>
    </row>
    <row r="7" spans="1:13" s="169" customFormat="1" ht="14.25" customHeight="1" x14ac:dyDescent="0.3">
      <c r="A7" s="206" t="s">
        <v>243</v>
      </c>
      <c r="B7" s="174"/>
      <c r="C7" s="171"/>
      <c r="D7" s="171"/>
      <c r="E7" s="171"/>
      <c r="F7" s="172">
        <v>10815007.51</v>
      </c>
      <c r="G7" s="166"/>
      <c r="H7" s="168"/>
      <c r="I7" s="168"/>
      <c r="J7" s="168"/>
      <c r="K7" s="167">
        <v>9822191.8699999992</v>
      </c>
    </row>
    <row r="8" spans="1:13" s="169" customFormat="1" ht="14.25" customHeight="1" x14ac:dyDescent="0.3">
      <c r="A8" s="207" t="s">
        <v>110</v>
      </c>
      <c r="B8" s="174"/>
      <c r="C8" s="171">
        <v>5079787.87</v>
      </c>
      <c r="D8" s="171"/>
      <c r="E8" s="171"/>
      <c r="F8" s="171"/>
      <c r="G8" s="173"/>
      <c r="H8" s="171">
        <v>2937647.95</v>
      </c>
      <c r="I8" s="174"/>
      <c r="J8" s="174"/>
      <c r="K8" s="175"/>
    </row>
    <row r="9" spans="1:13" s="169" customFormat="1" ht="14.25" customHeight="1" x14ac:dyDescent="0.3">
      <c r="A9" s="207" t="s">
        <v>392</v>
      </c>
      <c r="B9" s="174"/>
      <c r="C9" s="185">
        <f>C8*25%</f>
        <v>1269946.9675</v>
      </c>
      <c r="D9" s="171"/>
      <c r="E9" s="171"/>
      <c r="F9" s="171"/>
      <c r="G9" s="173"/>
      <c r="H9" s="185">
        <f>H8*25%</f>
        <v>734411.98750000005</v>
      </c>
      <c r="I9" s="174"/>
      <c r="J9" s="174"/>
      <c r="K9" s="175"/>
    </row>
    <row r="10" spans="1:13" s="169" customFormat="1" ht="14.25" customHeight="1" x14ac:dyDescent="0.45">
      <c r="A10" s="207" t="s">
        <v>391</v>
      </c>
      <c r="B10" s="174"/>
      <c r="C10" s="171"/>
      <c r="D10" s="171"/>
      <c r="E10" s="171"/>
      <c r="F10" s="171"/>
      <c r="G10" s="177"/>
      <c r="H10" s="176"/>
      <c r="I10" s="174"/>
      <c r="J10" s="174"/>
      <c r="K10" s="175"/>
    </row>
    <row r="11" spans="1:13" s="169" customFormat="1" ht="14.25" customHeight="1" x14ac:dyDescent="0.3">
      <c r="A11" s="207" t="s">
        <v>111</v>
      </c>
      <c r="B11" s="174"/>
      <c r="C11" s="171"/>
      <c r="D11" s="171">
        <f>C8-C9</f>
        <v>3809840.9024999999</v>
      </c>
      <c r="E11" s="171"/>
      <c r="F11" s="172"/>
      <c r="G11" s="170"/>
      <c r="H11" s="174"/>
      <c r="I11" s="171">
        <f>G8-G9</f>
        <v>0</v>
      </c>
      <c r="J11" s="171"/>
      <c r="K11" s="178"/>
    </row>
    <row r="12" spans="1:13" s="169" customFormat="1" ht="14.25" customHeight="1" x14ac:dyDescent="0.3">
      <c r="A12" s="207" t="s">
        <v>16</v>
      </c>
      <c r="B12" s="174"/>
      <c r="C12" s="171"/>
      <c r="D12" s="171">
        <v>2028340</v>
      </c>
      <c r="E12" s="171"/>
      <c r="F12" s="172"/>
      <c r="G12" s="170"/>
      <c r="H12" s="174"/>
      <c r="I12" s="171">
        <v>24100</v>
      </c>
      <c r="J12" s="171"/>
      <c r="K12" s="175"/>
    </row>
    <row r="13" spans="1:13" s="169" customFormat="1" ht="14.25" customHeight="1" x14ac:dyDescent="0.3">
      <c r="A13" s="207" t="s">
        <v>133</v>
      </c>
      <c r="B13" s="174"/>
      <c r="C13" s="171"/>
      <c r="D13" s="171">
        <v>0</v>
      </c>
      <c r="E13" s="171"/>
      <c r="F13" s="172"/>
      <c r="G13" s="170"/>
      <c r="H13" s="174"/>
      <c r="I13" s="171">
        <v>35837.199999999997</v>
      </c>
      <c r="J13" s="171"/>
      <c r="K13" s="175"/>
    </row>
    <row r="14" spans="1:13" s="169" customFormat="1" ht="14.25" customHeight="1" x14ac:dyDescent="0.3">
      <c r="A14" s="207" t="s">
        <v>254</v>
      </c>
      <c r="B14" s="174"/>
      <c r="C14" s="171"/>
      <c r="D14" s="171">
        <v>0</v>
      </c>
      <c r="E14" s="171"/>
      <c r="F14" s="172"/>
      <c r="G14" s="170"/>
      <c r="H14" s="174"/>
      <c r="I14" s="171">
        <v>94620.58</v>
      </c>
      <c r="J14" s="171"/>
      <c r="K14" s="175"/>
      <c r="M14" s="179"/>
    </row>
    <row r="15" spans="1:13" s="169" customFormat="1" ht="14.25" customHeight="1" x14ac:dyDescent="0.3">
      <c r="A15" s="207" t="s">
        <v>255</v>
      </c>
      <c r="B15" s="174"/>
      <c r="C15" s="171"/>
      <c r="D15" s="171">
        <v>0</v>
      </c>
      <c r="E15" s="171"/>
      <c r="F15" s="172"/>
      <c r="G15" s="170"/>
      <c r="H15" s="174"/>
      <c r="I15" s="171">
        <v>273500</v>
      </c>
      <c r="J15" s="171"/>
      <c r="K15" s="175"/>
    </row>
    <row r="16" spans="1:13" s="169" customFormat="1" ht="14.25" customHeight="1" x14ac:dyDescent="0.45">
      <c r="A16" s="207" t="s">
        <v>329</v>
      </c>
      <c r="B16" s="174"/>
      <c r="C16" s="171"/>
      <c r="D16" s="171">
        <v>4525</v>
      </c>
      <c r="E16" s="171"/>
      <c r="F16" s="171"/>
      <c r="G16" s="170"/>
      <c r="H16" s="174"/>
      <c r="I16" s="180"/>
      <c r="J16" s="180"/>
      <c r="K16" s="181"/>
    </row>
    <row r="17" spans="1:11" s="169" customFormat="1" ht="14.25" customHeight="1" x14ac:dyDescent="0.3">
      <c r="A17" s="207" t="s">
        <v>330</v>
      </c>
      <c r="B17" s="174"/>
      <c r="C17" s="171"/>
      <c r="D17" s="171">
        <v>95406.78</v>
      </c>
      <c r="E17" s="171"/>
      <c r="F17" s="172"/>
      <c r="G17" s="170"/>
      <c r="H17" s="174"/>
      <c r="I17" s="182"/>
      <c r="J17" s="182"/>
      <c r="K17" s="178"/>
    </row>
    <row r="18" spans="1:11" s="169" customFormat="1" ht="14.25" customHeight="1" x14ac:dyDescent="0.3">
      <c r="A18" s="207" t="s">
        <v>331</v>
      </c>
      <c r="B18" s="174"/>
      <c r="C18" s="171"/>
      <c r="D18" s="171">
        <v>237.86</v>
      </c>
      <c r="E18" s="171"/>
      <c r="F18" s="172"/>
      <c r="G18" s="170"/>
      <c r="H18" s="174"/>
      <c r="I18" s="174"/>
      <c r="J18" s="174"/>
      <c r="K18" s="178"/>
    </row>
    <row r="19" spans="1:11" s="169" customFormat="1" ht="14.25" customHeight="1" x14ac:dyDescent="0.3">
      <c r="A19" s="207" t="s">
        <v>332</v>
      </c>
      <c r="B19" s="174"/>
      <c r="C19" s="171"/>
      <c r="D19" s="171">
        <v>256399.6</v>
      </c>
      <c r="E19" s="171"/>
      <c r="F19" s="172"/>
      <c r="G19" s="170"/>
      <c r="H19" s="174"/>
      <c r="I19" s="174"/>
      <c r="J19" s="174"/>
      <c r="K19" s="178"/>
    </row>
    <row r="20" spans="1:11" s="169" customFormat="1" ht="14.25" customHeight="1" x14ac:dyDescent="0.3">
      <c r="A20" s="207" t="s">
        <v>333</v>
      </c>
      <c r="B20" s="174"/>
      <c r="C20" s="171"/>
      <c r="D20" s="171">
        <v>53324</v>
      </c>
      <c r="E20" s="171"/>
      <c r="F20" s="172"/>
      <c r="G20" s="170"/>
      <c r="H20" s="174"/>
      <c r="I20" s="174"/>
      <c r="J20" s="174"/>
      <c r="K20" s="178"/>
    </row>
    <row r="21" spans="1:11" s="169" customFormat="1" ht="14.25" customHeight="1" x14ac:dyDescent="0.3">
      <c r="A21" s="207" t="s">
        <v>393</v>
      </c>
      <c r="B21" s="174"/>
      <c r="C21" s="171"/>
      <c r="D21" s="171">
        <v>20000</v>
      </c>
      <c r="E21" s="171"/>
      <c r="F21" s="172"/>
      <c r="G21" s="170"/>
      <c r="H21" s="174"/>
      <c r="I21" s="174"/>
      <c r="J21" s="174"/>
      <c r="K21" s="178"/>
    </row>
    <row r="22" spans="1:11" s="169" customFormat="1" ht="14.25" customHeight="1" x14ac:dyDescent="0.3">
      <c r="A22" s="207" t="s">
        <v>334</v>
      </c>
      <c r="B22" s="174"/>
      <c r="C22" s="171"/>
      <c r="D22" s="171">
        <v>4676.9399999999996</v>
      </c>
      <c r="E22" s="171"/>
      <c r="F22" s="172"/>
      <c r="G22" s="170"/>
      <c r="H22" s="174"/>
      <c r="I22" s="174"/>
      <c r="J22" s="174"/>
      <c r="K22" s="178"/>
    </row>
    <row r="23" spans="1:11" s="169" customFormat="1" ht="14.25" customHeight="1" x14ac:dyDescent="0.3">
      <c r="A23" s="207" t="s">
        <v>335</v>
      </c>
      <c r="B23" s="174"/>
      <c r="C23" s="171"/>
      <c r="D23" s="171">
        <v>11575.35</v>
      </c>
      <c r="E23" s="171"/>
      <c r="F23" s="172"/>
      <c r="G23" s="170"/>
      <c r="H23" s="174"/>
      <c r="I23" s="174"/>
      <c r="J23" s="174"/>
      <c r="K23" s="178"/>
    </row>
    <row r="24" spans="1:11" s="169" customFormat="1" ht="14.25" customHeight="1" x14ac:dyDescent="0.3">
      <c r="A24" s="207" t="s">
        <v>112</v>
      </c>
      <c r="B24" s="174"/>
      <c r="C24" s="171"/>
      <c r="D24" s="171">
        <v>0</v>
      </c>
      <c r="E24" s="171"/>
      <c r="F24" s="172"/>
      <c r="G24" s="170"/>
      <c r="H24" s="174"/>
      <c r="I24" s="195" t="s">
        <v>396</v>
      </c>
      <c r="J24" s="195"/>
      <c r="K24" s="175"/>
    </row>
    <row r="25" spans="1:11" s="169" customFormat="1" ht="14.25" customHeight="1" x14ac:dyDescent="0.3">
      <c r="A25" s="207" t="s">
        <v>113</v>
      </c>
      <c r="B25" s="174"/>
      <c r="C25" s="171"/>
      <c r="D25" s="195" t="s">
        <v>394</v>
      </c>
      <c r="E25" s="195"/>
      <c r="F25" s="172"/>
      <c r="G25" s="170"/>
      <c r="H25" s="174"/>
      <c r="I25" s="195" t="s">
        <v>397</v>
      </c>
      <c r="J25" s="195"/>
      <c r="K25" s="175"/>
    </row>
    <row r="26" spans="1:11" s="169" customFormat="1" ht="14.25" customHeight="1" x14ac:dyDescent="0.3">
      <c r="A26" s="207" t="s">
        <v>256</v>
      </c>
      <c r="B26" s="174"/>
      <c r="C26" s="171"/>
      <c r="D26" s="171"/>
      <c r="E26" s="171"/>
      <c r="F26" s="172"/>
      <c r="G26" s="170"/>
      <c r="H26" s="174"/>
      <c r="I26" s="195" t="s">
        <v>398</v>
      </c>
      <c r="J26" s="195"/>
      <c r="K26" s="175"/>
    </row>
    <row r="27" spans="1:11" s="169" customFormat="1" ht="14.25" customHeight="1" x14ac:dyDescent="0.3">
      <c r="A27" s="207" t="s">
        <v>257</v>
      </c>
      <c r="B27" s="174"/>
      <c r="C27" s="171"/>
      <c r="D27" s="171"/>
      <c r="E27" s="171"/>
      <c r="F27" s="172"/>
      <c r="G27" s="174"/>
      <c r="H27" s="174"/>
      <c r="I27" s="197" t="s">
        <v>399</v>
      </c>
      <c r="J27" s="195"/>
      <c r="K27" s="199">
        <v>992815.64</v>
      </c>
    </row>
    <row r="28" spans="1:11" s="169" customFormat="1" ht="14.25" customHeight="1" x14ac:dyDescent="0.3">
      <c r="A28" s="207" t="s">
        <v>336</v>
      </c>
      <c r="B28" s="174"/>
      <c r="C28" s="171"/>
      <c r="D28" s="197" t="s">
        <v>395</v>
      </c>
      <c r="E28" s="195"/>
      <c r="F28" s="196">
        <v>5382643.71</v>
      </c>
      <c r="G28" s="174"/>
      <c r="H28" s="174"/>
      <c r="I28" s="171"/>
      <c r="J28" s="171"/>
      <c r="K28" s="178"/>
    </row>
    <row r="29" spans="1:11" s="169" customFormat="1" ht="14.25" customHeight="1" thickBot="1" x14ac:dyDescent="0.35">
      <c r="A29" s="207" t="s">
        <v>246</v>
      </c>
      <c r="B29" s="174"/>
      <c r="C29" s="174"/>
      <c r="D29" s="171"/>
      <c r="E29" s="171"/>
      <c r="F29" s="198">
        <v>16197651.220000001</v>
      </c>
      <c r="G29" s="174"/>
      <c r="H29" s="174"/>
      <c r="I29" s="174"/>
      <c r="J29" s="174"/>
      <c r="K29" s="200">
        <v>10815007.51</v>
      </c>
    </row>
    <row r="30" spans="1:11" s="169" customFormat="1" ht="14.25" customHeight="1" thickTop="1" x14ac:dyDescent="0.45">
      <c r="A30" s="208"/>
      <c r="B30" s="184"/>
      <c r="C30" s="184"/>
      <c r="D30" s="185"/>
      <c r="E30" s="185"/>
      <c r="F30" s="203"/>
      <c r="G30" s="183"/>
      <c r="H30" s="184"/>
      <c r="I30" s="184"/>
      <c r="J30" s="184"/>
      <c r="K30" s="204"/>
    </row>
    <row r="31" spans="1:11" s="169" customFormat="1" ht="14.25" customHeight="1" x14ac:dyDescent="0.3">
      <c r="D31" s="186"/>
      <c r="E31" s="186"/>
      <c r="F31" s="202">
        <v>2561</v>
      </c>
      <c r="K31" s="202">
        <v>2560</v>
      </c>
    </row>
    <row r="32" spans="1:11" s="169" customFormat="1" ht="14.25" customHeight="1" x14ac:dyDescent="0.3">
      <c r="A32" s="169" t="s">
        <v>247</v>
      </c>
      <c r="F32" s="201"/>
    </row>
    <row r="33" spans="1:11" s="169" customFormat="1" ht="14.25" customHeight="1" x14ac:dyDescent="0.3">
      <c r="A33" s="169" t="s">
        <v>114</v>
      </c>
      <c r="F33" s="186">
        <v>26573.9</v>
      </c>
      <c r="K33" s="186">
        <v>35837.199999999997</v>
      </c>
    </row>
    <row r="34" spans="1:11" s="169" customFormat="1" ht="14.25" customHeight="1" x14ac:dyDescent="0.3">
      <c r="A34" s="169" t="s">
        <v>248</v>
      </c>
      <c r="F34" s="186">
        <v>3630</v>
      </c>
      <c r="K34" s="187" t="s">
        <v>11</v>
      </c>
    </row>
    <row r="35" spans="1:11" s="169" customFormat="1" ht="14.25" customHeight="1" x14ac:dyDescent="0.3">
      <c r="A35" s="169" t="s">
        <v>400</v>
      </c>
      <c r="F35" s="171">
        <v>16167447.32</v>
      </c>
      <c r="K35" s="186">
        <v>10779170.310000001</v>
      </c>
    </row>
    <row r="36" spans="1:11" s="169" customFormat="1" ht="14.25" customHeight="1" thickBot="1" x14ac:dyDescent="0.35">
      <c r="F36" s="209">
        <v>16197651.220000001</v>
      </c>
      <c r="K36" s="210">
        <v>10815007.51</v>
      </c>
    </row>
    <row r="37" spans="1:11" s="41" customFormat="1" ht="14.25" customHeight="1" thickTop="1" x14ac:dyDescent="0.3">
      <c r="F37" s="202">
        <v>2561</v>
      </c>
      <c r="K37" s="202">
        <v>2560</v>
      </c>
    </row>
    <row r="38" spans="1:11" ht="14.25" customHeight="1" x14ac:dyDescent="0.3">
      <c r="A38" s="169" t="s">
        <v>401</v>
      </c>
      <c r="B38" s="169"/>
      <c r="F38" s="186">
        <v>1000000</v>
      </c>
      <c r="K38" s="205" t="s">
        <v>11</v>
      </c>
    </row>
    <row r="49" spans="1:2" ht="23.25" x14ac:dyDescent="0.5">
      <c r="A49" s="30"/>
      <c r="B49" s="30"/>
    </row>
  </sheetData>
  <mergeCells count="5">
    <mergeCell ref="G4:K4"/>
    <mergeCell ref="A1:K1"/>
    <mergeCell ref="A2:K2"/>
    <mergeCell ref="A3:K3"/>
    <mergeCell ref="C4:F4"/>
  </mergeCells>
  <pageMargins left="0.47" right="0.23622047244094491" top="0.31496062992125984" bottom="0.3149606299212598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7" workbookViewId="0">
      <selection activeCell="A19" sqref="A19"/>
    </sheetView>
  </sheetViews>
  <sheetFormatPr defaultRowHeight="14.25" x14ac:dyDescent="0.2"/>
  <cols>
    <col min="1" max="1" width="50.125" customWidth="1"/>
    <col min="2" max="2" width="13.25" customWidth="1"/>
    <col min="3" max="3" width="0.875" customWidth="1"/>
    <col min="4" max="4" width="13.25" customWidth="1"/>
  </cols>
  <sheetData>
    <row r="1" spans="1:4" s="37" customFormat="1" ht="23.25" x14ac:dyDescent="0.5">
      <c r="A1" s="239" t="s">
        <v>0</v>
      </c>
      <c r="B1" s="239"/>
      <c r="C1" s="218"/>
      <c r="D1" s="218"/>
    </row>
    <row r="2" spans="1:4" s="37" customFormat="1" ht="23.25" x14ac:dyDescent="0.5">
      <c r="A2" s="239" t="s">
        <v>75</v>
      </c>
      <c r="B2" s="239"/>
      <c r="C2" s="218"/>
      <c r="D2" s="218"/>
    </row>
    <row r="3" spans="1:4" s="37" customFormat="1" ht="23.25" x14ac:dyDescent="0.5">
      <c r="A3" s="239" t="s">
        <v>204</v>
      </c>
      <c r="B3" s="239"/>
      <c r="C3" s="218"/>
      <c r="D3" s="218"/>
    </row>
    <row r="4" spans="1:4" s="37" customFormat="1" ht="23.25" x14ac:dyDescent="0.5">
      <c r="B4" s="39"/>
      <c r="C4" s="39"/>
      <c r="D4" s="39"/>
    </row>
    <row r="5" spans="1:4" s="30" customFormat="1" ht="23.25" x14ac:dyDescent="0.5">
      <c r="A5" s="37" t="s">
        <v>388</v>
      </c>
      <c r="B5" s="39">
        <v>2561</v>
      </c>
      <c r="D5" s="39">
        <v>2560</v>
      </c>
    </row>
    <row r="6" spans="1:4" s="30" customFormat="1" ht="23.25" x14ac:dyDescent="0.5">
      <c r="A6" s="30" t="s">
        <v>122</v>
      </c>
      <c r="B6" s="35">
        <v>69057.77</v>
      </c>
      <c r="C6" s="35"/>
      <c r="D6" s="35">
        <v>22041.66</v>
      </c>
    </row>
    <row r="7" spans="1:4" s="30" customFormat="1" ht="23.25" x14ac:dyDescent="0.5">
      <c r="A7" s="30" t="s">
        <v>123</v>
      </c>
      <c r="B7" s="35">
        <v>1012195</v>
      </c>
      <c r="C7" s="35"/>
      <c r="D7" s="35">
        <v>1195031.5</v>
      </c>
    </row>
    <row r="8" spans="1:4" s="30" customFormat="1" ht="23.25" x14ac:dyDescent="0.5">
      <c r="A8" s="30" t="s">
        <v>124</v>
      </c>
      <c r="B8" s="35">
        <v>0</v>
      </c>
      <c r="C8" s="35"/>
      <c r="D8" s="35">
        <v>4676.9399999999996</v>
      </c>
    </row>
    <row r="9" spans="1:4" s="30" customFormat="1" ht="23.25" x14ac:dyDescent="0.5">
      <c r="A9" s="30" t="s">
        <v>125</v>
      </c>
      <c r="B9" s="35">
        <v>0</v>
      </c>
      <c r="C9" s="35"/>
      <c r="D9" s="35">
        <v>11575.35</v>
      </c>
    </row>
    <row r="10" spans="1:4" s="30" customFormat="1" ht="23.25" x14ac:dyDescent="0.5">
      <c r="A10" s="30" t="s">
        <v>327</v>
      </c>
      <c r="B10" s="35">
        <v>188000</v>
      </c>
      <c r="C10" s="35"/>
      <c r="D10" s="35">
        <v>550502.6</v>
      </c>
    </row>
    <row r="11" spans="1:4" s="30" customFormat="1" ht="23.25" x14ac:dyDescent="0.5">
      <c r="A11" s="30" t="s">
        <v>328</v>
      </c>
      <c r="B11" s="35">
        <v>44800</v>
      </c>
      <c r="C11" s="35"/>
      <c r="D11" s="35">
        <v>0</v>
      </c>
    </row>
    <row r="12" spans="1:4" s="30" customFormat="1" ht="23.25" x14ac:dyDescent="0.5">
      <c r="A12" s="30" t="s">
        <v>402</v>
      </c>
      <c r="B12" s="35">
        <v>28700</v>
      </c>
      <c r="C12" s="35"/>
      <c r="D12" s="35">
        <v>17150</v>
      </c>
    </row>
    <row r="13" spans="1:4" s="30" customFormat="1" ht="23.25" x14ac:dyDescent="0.5">
      <c r="A13" s="30" t="s">
        <v>403</v>
      </c>
      <c r="B13" s="35">
        <v>0</v>
      </c>
      <c r="C13" s="35"/>
      <c r="D13" s="35">
        <v>95406.78</v>
      </c>
    </row>
    <row r="14" spans="1:4" s="30" customFormat="1" ht="23.25" x14ac:dyDescent="0.5">
      <c r="A14" s="30" t="s">
        <v>404</v>
      </c>
      <c r="B14" s="35">
        <v>2582</v>
      </c>
      <c r="C14" s="35"/>
      <c r="D14" s="35">
        <v>30.43</v>
      </c>
    </row>
    <row r="15" spans="1:4" s="30" customFormat="1" ht="23.25" x14ac:dyDescent="0.5">
      <c r="A15" s="30" t="s">
        <v>177</v>
      </c>
      <c r="B15" s="35">
        <v>1398906.55</v>
      </c>
      <c r="C15" s="35"/>
      <c r="D15" s="35">
        <v>1361570.77</v>
      </c>
    </row>
    <row r="16" spans="1:4" s="30" customFormat="1" ht="23.25" x14ac:dyDescent="0.5">
      <c r="A16" s="30" t="s">
        <v>405</v>
      </c>
      <c r="B16" s="35">
        <v>989.07</v>
      </c>
      <c r="C16" s="35"/>
      <c r="D16" s="35">
        <v>0</v>
      </c>
    </row>
    <row r="17" spans="1:4" s="30" customFormat="1" ht="23.25" x14ac:dyDescent="0.5">
      <c r="A17" s="30" t="s">
        <v>406</v>
      </c>
      <c r="B17" s="35">
        <v>10800</v>
      </c>
      <c r="C17" s="35"/>
      <c r="D17" s="35">
        <v>0</v>
      </c>
    </row>
    <row r="18" spans="1:4" s="30" customFormat="1" ht="24" thickBot="1" x14ac:dyDescent="0.55000000000000004">
      <c r="A18" s="39" t="s">
        <v>27</v>
      </c>
      <c r="B18" s="72">
        <f>SUM(B6:B17)</f>
        <v>2756030.39</v>
      </c>
      <c r="C18" s="86"/>
      <c r="D18" s="90">
        <f>SUM(D6:D17)</f>
        <v>3257986.03</v>
      </c>
    </row>
    <row r="19" spans="1:4" s="30" customFormat="1" ht="24" thickTop="1" x14ac:dyDescent="0.5">
      <c r="A19"/>
      <c r="B19"/>
      <c r="C19"/>
      <c r="D19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34" zoomScaleNormal="100" workbookViewId="0">
      <selection activeCell="A5" sqref="A5"/>
    </sheetView>
  </sheetViews>
  <sheetFormatPr defaultRowHeight="14.25" x14ac:dyDescent="0.2"/>
  <cols>
    <col min="1" max="1" width="12.25" customWidth="1"/>
    <col min="2" max="2" width="14.5" customWidth="1"/>
    <col min="3" max="3" width="25.75" customWidth="1"/>
    <col min="4" max="4" width="17.25" customWidth="1"/>
    <col min="5" max="5" width="19.25" customWidth="1"/>
    <col min="6" max="6" width="35.25" customWidth="1"/>
    <col min="7" max="7" width="9.75" bestFit="1" customWidth="1"/>
  </cols>
  <sheetData>
    <row r="1" spans="1:7" s="1" customFormat="1" ht="21" x14ac:dyDescent="0.45">
      <c r="A1" s="217" t="s">
        <v>0</v>
      </c>
      <c r="B1" s="217"/>
      <c r="C1" s="217"/>
      <c r="D1" s="217"/>
      <c r="E1" s="217"/>
      <c r="F1" s="217"/>
      <c r="G1" s="217"/>
    </row>
    <row r="2" spans="1:7" s="1" customFormat="1" ht="21" x14ac:dyDescent="0.45">
      <c r="A2" s="217" t="s">
        <v>75</v>
      </c>
      <c r="B2" s="217"/>
      <c r="C2" s="217"/>
      <c r="D2" s="217"/>
      <c r="E2" s="217"/>
      <c r="F2" s="217"/>
      <c r="G2" s="217"/>
    </row>
    <row r="3" spans="1:7" s="1" customFormat="1" ht="21" x14ac:dyDescent="0.45">
      <c r="A3" s="217" t="s">
        <v>204</v>
      </c>
      <c r="B3" s="217"/>
      <c r="C3" s="217"/>
      <c r="D3" s="217"/>
      <c r="E3" s="217"/>
      <c r="F3" s="217"/>
      <c r="G3" s="217"/>
    </row>
    <row r="4" spans="1:7" s="1" customFormat="1" ht="21" x14ac:dyDescent="0.45">
      <c r="A4" s="4" t="s">
        <v>389</v>
      </c>
      <c r="B4" s="4"/>
      <c r="C4" s="4"/>
      <c r="D4" s="4"/>
      <c r="E4" s="4"/>
      <c r="F4" s="4"/>
      <c r="G4" s="5"/>
    </row>
    <row r="5" spans="1:7" s="1" customFormat="1" ht="21" x14ac:dyDescent="0.45">
      <c r="A5" s="4" t="s">
        <v>250</v>
      </c>
      <c r="B5" s="4"/>
      <c r="C5" s="4"/>
      <c r="D5" s="4"/>
      <c r="E5" s="4"/>
      <c r="F5" s="4"/>
      <c r="G5" s="5"/>
    </row>
    <row r="6" spans="1:7" s="1" customFormat="1" ht="21.75" customHeight="1" x14ac:dyDescent="0.45">
      <c r="A6" s="94" t="s">
        <v>126</v>
      </c>
      <c r="B6" s="94" t="s">
        <v>116</v>
      </c>
      <c r="C6" s="94" t="s">
        <v>127</v>
      </c>
      <c r="D6" s="94" t="s">
        <v>115</v>
      </c>
      <c r="E6" s="94" t="s">
        <v>128</v>
      </c>
      <c r="F6" s="94" t="s">
        <v>129</v>
      </c>
      <c r="G6" s="94" t="s">
        <v>80</v>
      </c>
    </row>
    <row r="7" spans="1:7" s="1" customFormat="1" ht="21.75" customHeight="1" x14ac:dyDescent="0.45">
      <c r="A7" s="43" t="s">
        <v>130</v>
      </c>
      <c r="B7" s="67" t="s">
        <v>132</v>
      </c>
      <c r="C7" s="65" t="s">
        <v>117</v>
      </c>
      <c r="D7" s="67" t="s">
        <v>119</v>
      </c>
      <c r="E7" s="65" t="s">
        <v>190</v>
      </c>
      <c r="F7" s="92" t="s">
        <v>227</v>
      </c>
      <c r="G7" s="66">
        <v>8534</v>
      </c>
    </row>
    <row r="8" spans="1:7" s="1" customFormat="1" ht="21.75" customHeight="1" x14ac:dyDescent="0.45">
      <c r="A8" s="44" t="s">
        <v>130</v>
      </c>
      <c r="B8" s="67" t="s">
        <v>132</v>
      </c>
      <c r="C8" s="68" t="s">
        <v>117</v>
      </c>
      <c r="D8" s="67" t="s">
        <v>119</v>
      </c>
      <c r="E8" s="68" t="s">
        <v>190</v>
      </c>
      <c r="F8" s="92" t="s">
        <v>227</v>
      </c>
      <c r="G8" s="69">
        <v>10136</v>
      </c>
    </row>
    <row r="9" spans="1:7" s="1" customFormat="1" ht="21.75" customHeight="1" x14ac:dyDescent="0.45">
      <c r="A9" s="44" t="s">
        <v>130</v>
      </c>
      <c r="B9" s="67" t="s">
        <v>132</v>
      </c>
      <c r="C9" s="68" t="s">
        <v>117</v>
      </c>
      <c r="D9" s="67" t="s">
        <v>119</v>
      </c>
      <c r="E9" s="68" t="s">
        <v>190</v>
      </c>
      <c r="F9" s="92" t="s">
        <v>227</v>
      </c>
      <c r="G9" s="69">
        <v>8000</v>
      </c>
    </row>
    <row r="10" spans="1:7" s="1" customFormat="1" ht="21.75" customHeight="1" x14ac:dyDescent="0.45">
      <c r="A10" s="44" t="s">
        <v>130</v>
      </c>
      <c r="B10" s="67" t="s">
        <v>132</v>
      </c>
      <c r="C10" s="68" t="s">
        <v>117</v>
      </c>
      <c r="D10" s="67" t="s">
        <v>119</v>
      </c>
      <c r="E10" s="68" t="s">
        <v>190</v>
      </c>
      <c r="F10" s="92" t="s">
        <v>227</v>
      </c>
      <c r="G10" s="69">
        <v>8000</v>
      </c>
    </row>
    <row r="11" spans="1:7" s="1" customFormat="1" ht="21.75" customHeight="1" x14ac:dyDescent="0.45">
      <c r="A11" s="68"/>
      <c r="B11" s="67"/>
      <c r="C11" s="68"/>
      <c r="D11" s="67"/>
      <c r="E11" s="68"/>
      <c r="F11" s="92"/>
      <c r="G11" s="69"/>
    </row>
    <row r="12" spans="1:7" s="1" customFormat="1" ht="21.75" customHeight="1" x14ac:dyDescent="0.45">
      <c r="A12" s="44" t="s">
        <v>130</v>
      </c>
      <c r="B12" s="67" t="s">
        <v>132</v>
      </c>
      <c r="C12" s="68" t="s">
        <v>117</v>
      </c>
      <c r="D12" s="67" t="s">
        <v>119</v>
      </c>
      <c r="E12" s="68" t="s">
        <v>190</v>
      </c>
      <c r="F12" s="92" t="s">
        <v>227</v>
      </c>
      <c r="G12" s="69">
        <v>8000</v>
      </c>
    </row>
    <row r="13" spans="1:7" s="1" customFormat="1" ht="21.75" customHeight="1" x14ac:dyDescent="0.45">
      <c r="A13" s="68"/>
      <c r="B13" s="67"/>
      <c r="C13" s="68"/>
      <c r="D13" s="67"/>
      <c r="E13" s="68"/>
      <c r="F13" s="92"/>
      <c r="G13" s="69"/>
    </row>
    <row r="14" spans="1:7" s="1" customFormat="1" ht="21.75" customHeight="1" x14ac:dyDescent="0.45">
      <c r="A14" s="44" t="s">
        <v>130</v>
      </c>
      <c r="B14" s="67" t="s">
        <v>208</v>
      </c>
      <c r="C14" s="68" t="s">
        <v>192</v>
      </c>
      <c r="D14" s="67" t="s">
        <v>119</v>
      </c>
      <c r="E14" s="68" t="s">
        <v>190</v>
      </c>
      <c r="F14" s="92" t="s">
        <v>227</v>
      </c>
      <c r="G14" s="69">
        <v>9068</v>
      </c>
    </row>
    <row r="15" spans="1:7" s="1" customFormat="1" ht="21.75" customHeight="1" x14ac:dyDescent="0.45">
      <c r="A15" s="68"/>
      <c r="B15" s="67"/>
      <c r="C15" s="68"/>
      <c r="D15" s="67"/>
      <c r="E15" s="68"/>
      <c r="F15" s="92"/>
      <c r="G15" s="69"/>
    </row>
    <row r="16" spans="1:7" s="1" customFormat="1" ht="21.75" customHeight="1" x14ac:dyDescent="0.45">
      <c r="A16" s="44" t="s">
        <v>130</v>
      </c>
      <c r="B16" s="67" t="s">
        <v>208</v>
      </c>
      <c r="C16" s="68" t="s">
        <v>192</v>
      </c>
      <c r="D16" s="67" t="s">
        <v>191</v>
      </c>
      <c r="E16" s="70" t="s">
        <v>209</v>
      </c>
      <c r="F16" s="92" t="s">
        <v>211</v>
      </c>
      <c r="G16" s="69">
        <v>51000</v>
      </c>
    </row>
    <row r="17" spans="1:7" s="1" customFormat="1" ht="21.75" customHeight="1" x14ac:dyDescent="0.45">
      <c r="A17" s="68"/>
      <c r="B17" s="67"/>
      <c r="C17" s="68"/>
      <c r="D17" s="67"/>
      <c r="E17" s="70" t="s">
        <v>210</v>
      </c>
      <c r="F17" s="92"/>
      <c r="G17" s="69"/>
    </row>
    <row r="18" spans="1:7" s="1" customFormat="1" ht="21.75" customHeight="1" x14ac:dyDescent="0.45">
      <c r="A18" s="44" t="s">
        <v>130</v>
      </c>
      <c r="B18" s="74" t="s">
        <v>118</v>
      </c>
      <c r="C18" s="44" t="s">
        <v>194</v>
      </c>
      <c r="D18" s="67" t="s">
        <v>120</v>
      </c>
      <c r="E18" s="44" t="s">
        <v>131</v>
      </c>
      <c r="F18" s="74" t="s">
        <v>212</v>
      </c>
      <c r="G18" s="47">
        <v>371700</v>
      </c>
    </row>
    <row r="19" spans="1:7" s="1" customFormat="1" ht="21.75" customHeight="1" x14ac:dyDescent="0.45">
      <c r="A19" s="44" t="s">
        <v>130</v>
      </c>
      <c r="B19" s="74" t="s">
        <v>118</v>
      </c>
      <c r="C19" s="44" t="s">
        <v>194</v>
      </c>
      <c r="D19" s="67" t="s">
        <v>120</v>
      </c>
      <c r="E19" s="44" t="s">
        <v>131</v>
      </c>
      <c r="F19" s="74" t="s">
        <v>193</v>
      </c>
      <c r="G19" s="47">
        <v>186000</v>
      </c>
    </row>
    <row r="20" spans="1:7" s="1" customFormat="1" ht="21.75" customHeight="1" x14ac:dyDescent="0.45">
      <c r="A20" s="44" t="s">
        <v>130</v>
      </c>
      <c r="B20" s="74" t="s">
        <v>118</v>
      </c>
      <c r="C20" s="44" t="s">
        <v>194</v>
      </c>
      <c r="D20" s="67" t="s">
        <v>120</v>
      </c>
      <c r="E20" s="44" t="s">
        <v>131</v>
      </c>
      <c r="F20" s="74" t="s">
        <v>213</v>
      </c>
      <c r="G20" s="47">
        <v>45700</v>
      </c>
    </row>
    <row r="21" spans="1:7" s="1" customFormat="1" ht="21.75" customHeight="1" x14ac:dyDescent="0.45">
      <c r="A21" s="44"/>
      <c r="B21" s="74"/>
      <c r="C21" s="44"/>
      <c r="D21" s="67"/>
      <c r="E21" s="44"/>
      <c r="F21" s="74" t="s">
        <v>214</v>
      </c>
      <c r="G21" s="47"/>
    </row>
    <row r="22" spans="1:7" s="1" customFormat="1" ht="21.75" customHeight="1" x14ac:dyDescent="0.45">
      <c r="A22" s="44" t="s">
        <v>130</v>
      </c>
      <c r="B22" s="74" t="s">
        <v>118</v>
      </c>
      <c r="C22" s="44" t="s">
        <v>194</v>
      </c>
      <c r="D22" s="67" t="s">
        <v>120</v>
      </c>
      <c r="E22" s="44" t="s">
        <v>131</v>
      </c>
      <c r="F22" s="74" t="s">
        <v>215</v>
      </c>
      <c r="G22" s="47">
        <v>304500</v>
      </c>
    </row>
    <row r="23" spans="1:7" s="1" customFormat="1" ht="21.75" customHeight="1" x14ac:dyDescent="0.45">
      <c r="A23" s="44"/>
      <c r="B23" s="74"/>
      <c r="C23" s="44"/>
      <c r="D23" s="67"/>
      <c r="E23" s="44"/>
      <c r="F23" s="74" t="s">
        <v>216</v>
      </c>
      <c r="G23" s="47"/>
    </row>
    <row r="24" spans="1:7" s="1" customFormat="1" ht="21.75" customHeight="1" x14ac:dyDescent="0.45">
      <c r="A24" s="44" t="s">
        <v>130</v>
      </c>
      <c r="B24" s="74" t="s">
        <v>217</v>
      </c>
      <c r="C24" s="44" t="s">
        <v>218</v>
      </c>
      <c r="D24" s="67" t="s">
        <v>120</v>
      </c>
      <c r="E24" s="44" t="s">
        <v>219</v>
      </c>
      <c r="F24" s="74" t="s">
        <v>221</v>
      </c>
      <c r="G24" s="47">
        <v>270000</v>
      </c>
    </row>
    <row r="25" spans="1:7" s="1" customFormat="1" ht="21.75" customHeight="1" x14ac:dyDescent="0.45">
      <c r="A25" s="44"/>
      <c r="B25" s="74"/>
      <c r="C25" s="44" t="s">
        <v>34</v>
      </c>
      <c r="D25" s="67"/>
      <c r="E25" s="44" t="s">
        <v>220</v>
      </c>
      <c r="F25" s="74" t="s">
        <v>222</v>
      </c>
      <c r="G25" s="47"/>
    </row>
    <row r="26" spans="1:7" s="1" customFormat="1" ht="21" x14ac:dyDescent="0.45">
      <c r="A26" s="44" t="s">
        <v>130</v>
      </c>
      <c r="B26" s="74" t="s">
        <v>118</v>
      </c>
      <c r="C26" s="44" t="s">
        <v>194</v>
      </c>
      <c r="D26" s="67" t="s">
        <v>120</v>
      </c>
      <c r="E26" s="44" t="s">
        <v>131</v>
      </c>
      <c r="F26" s="74" t="s">
        <v>223</v>
      </c>
      <c r="G26" s="47">
        <v>200500</v>
      </c>
    </row>
    <row r="27" spans="1:7" s="1" customFormat="1" ht="21" x14ac:dyDescent="0.45">
      <c r="A27" s="44"/>
      <c r="B27" s="74"/>
      <c r="C27" s="44"/>
      <c r="D27" s="67"/>
      <c r="E27" s="44"/>
      <c r="F27" s="74" t="s">
        <v>224</v>
      </c>
      <c r="G27" s="47"/>
    </row>
    <row r="28" spans="1:7" s="1" customFormat="1" ht="21" x14ac:dyDescent="0.45">
      <c r="A28" s="44" t="s">
        <v>130</v>
      </c>
      <c r="B28" s="74" t="s">
        <v>118</v>
      </c>
      <c r="C28" s="44" t="s">
        <v>194</v>
      </c>
      <c r="D28" s="67" t="s">
        <v>120</v>
      </c>
      <c r="E28" s="44" t="s">
        <v>131</v>
      </c>
      <c r="F28" s="74" t="s">
        <v>226</v>
      </c>
      <c r="G28" s="47">
        <v>108500</v>
      </c>
    </row>
    <row r="29" spans="1:7" s="1" customFormat="1" ht="21" x14ac:dyDescent="0.45">
      <c r="A29" s="44" t="s">
        <v>225</v>
      </c>
      <c r="B29" s="74"/>
      <c r="C29" s="44"/>
      <c r="D29" s="67"/>
      <c r="E29" s="44"/>
      <c r="F29" s="74"/>
      <c r="G29" s="47"/>
    </row>
    <row r="30" spans="1:7" s="1" customFormat="1" ht="21" x14ac:dyDescent="0.45">
      <c r="A30" s="44" t="s">
        <v>178</v>
      </c>
      <c r="B30" s="74" t="s">
        <v>230</v>
      </c>
      <c r="C30" s="44" t="s">
        <v>231</v>
      </c>
      <c r="D30" s="67" t="s">
        <v>119</v>
      </c>
      <c r="E30" s="44" t="s">
        <v>232</v>
      </c>
      <c r="F30" s="74" t="s">
        <v>235</v>
      </c>
      <c r="G30" s="47">
        <v>116880</v>
      </c>
    </row>
    <row r="31" spans="1:7" s="1" customFormat="1" ht="21" x14ac:dyDescent="0.45">
      <c r="A31" s="44" t="s">
        <v>179</v>
      </c>
      <c r="B31" s="74"/>
      <c r="C31" s="44"/>
      <c r="D31" s="67"/>
      <c r="E31" s="44" t="s">
        <v>233</v>
      </c>
      <c r="F31" s="74" t="s">
        <v>236</v>
      </c>
      <c r="G31" s="47"/>
    </row>
    <row r="32" spans="1:7" s="1" customFormat="1" ht="21" x14ac:dyDescent="0.45">
      <c r="A32" s="44" t="s">
        <v>229</v>
      </c>
      <c r="B32" s="74"/>
      <c r="C32" s="44"/>
      <c r="D32" s="67"/>
      <c r="E32" s="44" t="s">
        <v>234</v>
      </c>
      <c r="F32" s="74"/>
      <c r="G32" s="47"/>
    </row>
    <row r="33" spans="1:7" s="1" customFormat="1" ht="21" x14ac:dyDescent="0.45">
      <c r="A33" s="44" t="s">
        <v>178</v>
      </c>
      <c r="B33" s="74" t="s">
        <v>208</v>
      </c>
      <c r="C33" s="44" t="s">
        <v>194</v>
      </c>
      <c r="D33" s="67" t="s">
        <v>120</v>
      </c>
      <c r="E33" s="44" t="s">
        <v>237</v>
      </c>
      <c r="F33" s="74" t="s">
        <v>238</v>
      </c>
      <c r="G33" s="47">
        <v>3503000</v>
      </c>
    </row>
    <row r="34" spans="1:7" s="1" customFormat="1" ht="21" x14ac:dyDescent="0.45">
      <c r="A34" s="44" t="s">
        <v>179</v>
      </c>
      <c r="B34" s="74"/>
      <c r="C34" s="44"/>
      <c r="D34" s="67"/>
      <c r="E34" s="44"/>
      <c r="F34" s="74" t="s">
        <v>239</v>
      </c>
      <c r="G34" s="47"/>
    </row>
    <row r="35" spans="1:7" s="1" customFormat="1" ht="21" x14ac:dyDescent="0.45">
      <c r="A35" s="44" t="s">
        <v>229</v>
      </c>
      <c r="B35" s="74"/>
      <c r="C35" s="44"/>
      <c r="D35" s="67"/>
      <c r="E35" s="44"/>
      <c r="F35" s="74" t="s">
        <v>240</v>
      </c>
      <c r="G35" s="47"/>
    </row>
    <row r="36" spans="1:7" s="1" customFormat="1" ht="21" x14ac:dyDescent="0.45">
      <c r="A36" s="44" t="s">
        <v>178</v>
      </c>
      <c r="B36" s="74" t="s">
        <v>208</v>
      </c>
      <c r="C36" s="44" t="s">
        <v>194</v>
      </c>
      <c r="D36" s="67" t="s">
        <v>120</v>
      </c>
      <c r="E36" s="44" t="s">
        <v>237</v>
      </c>
      <c r="F36" s="74" t="s">
        <v>238</v>
      </c>
      <c r="G36" s="47">
        <v>3424000</v>
      </c>
    </row>
    <row r="37" spans="1:7" s="1" customFormat="1" ht="21" x14ac:dyDescent="0.45">
      <c r="A37" s="44" t="s">
        <v>179</v>
      </c>
      <c r="B37" s="74"/>
      <c r="C37" s="44"/>
      <c r="D37" s="67"/>
      <c r="E37" s="44"/>
      <c r="F37" s="74" t="s">
        <v>239</v>
      </c>
      <c r="G37" s="47"/>
    </row>
    <row r="38" spans="1:7" s="1" customFormat="1" ht="21" x14ac:dyDescent="0.45">
      <c r="A38" s="45" t="s">
        <v>229</v>
      </c>
      <c r="B38" s="75"/>
      <c r="C38" s="45"/>
      <c r="D38" s="73"/>
      <c r="E38" s="45"/>
      <c r="F38" s="76" t="s">
        <v>240</v>
      </c>
      <c r="G38" s="48"/>
    </row>
    <row r="39" spans="1:7" s="1" customFormat="1" ht="21" x14ac:dyDescent="0.45">
      <c r="A39" s="248" t="s">
        <v>27</v>
      </c>
      <c r="B39" s="249"/>
      <c r="C39" s="249"/>
      <c r="D39" s="249"/>
      <c r="E39" s="249"/>
      <c r="F39" s="250"/>
      <c r="G39" s="42">
        <f>SUM(G7:G36)</f>
        <v>8633518</v>
      </c>
    </row>
    <row r="40" spans="1:7" s="1" customFormat="1" ht="21" x14ac:dyDescent="0.45">
      <c r="A40" s="93"/>
      <c r="B40" s="93"/>
      <c r="C40" s="93"/>
      <c r="D40" s="93"/>
      <c r="E40" s="93"/>
      <c r="F40" s="93"/>
      <c r="G40" s="89"/>
    </row>
    <row r="41" spans="1:7" s="1" customFormat="1" ht="21" x14ac:dyDescent="0.45">
      <c r="A41" s="93"/>
      <c r="B41" s="93"/>
      <c r="C41" s="93"/>
      <c r="D41" s="93"/>
      <c r="E41" s="93"/>
      <c r="F41" s="93"/>
      <c r="G41" s="89"/>
    </row>
    <row r="42" spans="1:7" s="1" customFormat="1" ht="21" x14ac:dyDescent="0.45">
      <c r="A42" s="93"/>
      <c r="B42" s="93"/>
      <c r="C42" s="93"/>
      <c r="D42" s="93"/>
      <c r="E42" s="93"/>
      <c r="F42" s="93"/>
      <c r="G42" s="89"/>
    </row>
    <row r="43" spans="1:7" s="1" customFormat="1" ht="21" x14ac:dyDescent="0.45">
      <c r="A43" s="93"/>
      <c r="B43" s="93"/>
      <c r="C43" s="93"/>
      <c r="D43" s="93"/>
      <c r="E43" s="93"/>
      <c r="F43" s="93"/>
      <c r="G43" s="89"/>
    </row>
    <row r="44" spans="1:7" s="1" customFormat="1" ht="21" x14ac:dyDescent="0.45">
      <c r="A44" s="93"/>
      <c r="B44" s="93"/>
      <c r="C44" s="93"/>
      <c r="D44" s="93"/>
      <c r="E44" s="93"/>
      <c r="F44" s="93"/>
      <c r="G44" s="89"/>
    </row>
    <row r="45" spans="1:7" s="1" customFormat="1" ht="21" x14ac:dyDescent="0.45">
      <c r="A45" s="93"/>
      <c r="B45" s="93"/>
      <c r="C45" s="93"/>
      <c r="D45" s="93"/>
      <c r="E45" s="93"/>
      <c r="F45" s="93"/>
      <c r="G45" s="89"/>
    </row>
    <row r="46" spans="1:7" s="1" customFormat="1" ht="21" x14ac:dyDescent="0.45">
      <c r="A46" s="93"/>
      <c r="B46" s="93"/>
      <c r="C46" s="93"/>
      <c r="D46" s="93"/>
      <c r="E46" s="93"/>
      <c r="F46" s="93"/>
      <c r="G46" s="89"/>
    </row>
    <row r="47" spans="1:7" s="1" customFormat="1" ht="21" x14ac:dyDescent="0.45">
      <c r="A47" s="93"/>
      <c r="B47" s="93"/>
      <c r="C47" s="93"/>
      <c r="D47" s="93"/>
      <c r="E47" s="93"/>
      <c r="F47" s="93"/>
      <c r="G47" s="89"/>
    </row>
    <row r="48" spans="1:7" s="1" customFormat="1" ht="21" x14ac:dyDescent="0.45">
      <c r="A48" s="93"/>
      <c r="B48" s="93"/>
      <c r="C48" s="93"/>
      <c r="D48" s="93"/>
      <c r="E48" s="93"/>
      <c r="F48" s="93"/>
      <c r="G48" s="89"/>
    </row>
    <row r="49" spans="1:7" s="1" customFormat="1" ht="21" x14ac:dyDescent="0.45">
      <c r="A49" s="93"/>
      <c r="B49" s="93"/>
      <c r="C49" s="93"/>
      <c r="D49" s="93"/>
      <c r="E49" s="93"/>
      <c r="F49" s="93"/>
      <c r="G49" s="89"/>
    </row>
    <row r="50" spans="1:7" s="1" customFormat="1" ht="21" x14ac:dyDescent="0.45">
      <c r="A50" s="93"/>
      <c r="B50" s="93"/>
      <c r="C50" s="93"/>
      <c r="D50" s="93"/>
      <c r="E50" s="93"/>
      <c r="F50" s="93"/>
      <c r="G50" s="89"/>
    </row>
    <row r="51" spans="1:7" s="1" customFormat="1" ht="21" x14ac:dyDescent="0.45">
      <c r="A51" s="93"/>
      <c r="B51" s="93"/>
      <c r="C51" s="93"/>
      <c r="D51" s="93"/>
      <c r="E51" s="93"/>
      <c r="F51" s="93"/>
      <c r="G51" s="89"/>
    </row>
    <row r="52" spans="1:7" s="1" customFormat="1" ht="21" x14ac:dyDescent="0.45">
      <c r="A52" s="4" t="s">
        <v>251</v>
      </c>
    </row>
    <row r="53" spans="1:7" s="1" customFormat="1" ht="21" x14ac:dyDescent="0.45">
      <c r="A53" s="94" t="s">
        <v>126</v>
      </c>
      <c r="B53" s="94" t="s">
        <v>116</v>
      </c>
      <c r="C53" s="94" t="s">
        <v>127</v>
      </c>
      <c r="D53" s="94" t="s">
        <v>115</v>
      </c>
      <c r="E53" s="94" t="s">
        <v>128</v>
      </c>
      <c r="F53" s="94" t="s">
        <v>129</v>
      </c>
      <c r="G53" s="94" t="s">
        <v>80</v>
      </c>
    </row>
    <row r="54" spans="1:7" s="1" customFormat="1" ht="21" x14ac:dyDescent="0.45">
      <c r="A54" s="43" t="s">
        <v>130</v>
      </c>
      <c r="B54" s="67" t="s">
        <v>132</v>
      </c>
      <c r="C54" s="65" t="s">
        <v>117</v>
      </c>
      <c r="D54" s="67" t="s">
        <v>119</v>
      </c>
      <c r="E54" s="65" t="s">
        <v>190</v>
      </c>
      <c r="F54" s="92" t="s">
        <v>262</v>
      </c>
      <c r="G54" s="66">
        <v>8000</v>
      </c>
    </row>
    <row r="55" spans="1:7" s="1" customFormat="1" ht="21" x14ac:dyDescent="0.45">
      <c r="A55" s="44" t="s">
        <v>130</v>
      </c>
      <c r="B55" s="67" t="s">
        <v>132</v>
      </c>
      <c r="C55" s="68" t="s">
        <v>117</v>
      </c>
      <c r="D55" s="67" t="s">
        <v>119</v>
      </c>
      <c r="E55" s="68" t="s">
        <v>190</v>
      </c>
      <c r="F55" s="92" t="s">
        <v>263</v>
      </c>
      <c r="G55" s="69">
        <v>9068</v>
      </c>
    </row>
    <row r="56" spans="1:7" s="1" customFormat="1" ht="21" x14ac:dyDescent="0.45">
      <c r="A56" s="44" t="s">
        <v>130</v>
      </c>
      <c r="B56" s="67" t="s">
        <v>132</v>
      </c>
      <c r="C56" s="68" t="s">
        <v>117</v>
      </c>
      <c r="D56" s="67" t="s">
        <v>119</v>
      </c>
      <c r="E56" s="68" t="s">
        <v>190</v>
      </c>
      <c r="F56" s="92" t="s">
        <v>264</v>
      </c>
      <c r="G56" s="69">
        <v>11204</v>
      </c>
    </row>
    <row r="57" spans="1:7" s="1" customFormat="1" ht="21" x14ac:dyDescent="0.45">
      <c r="A57" s="44" t="s">
        <v>130</v>
      </c>
      <c r="B57" s="67" t="s">
        <v>132</v>
      </c>
      <c r="C57" s="68" t="s">
        <v>117</v>
      </c>
      <c r="D57" s="67" t="s">
        <v>119</v>
      </c>
      <c r="E57" s="68" t="s">
        <v>190</v>
      </c>
      <c r="F57" s="92" t="s">
        <v>265</v>
      </c>
      <c r="G57" s="69">
        <v>8000</v>
      </c>
    </row>
    <row r="58" spans="1:7" s="1" customFormat="1" ht="21" x14ac:dyDescent="0.45">
      <c r="A58" s="68"/>
      <c r="B58" s="67"/>
      <c r="C58" s="68"/>
      <c r="D58" s="67"/>
      <c r="E58" s="68"/>
      <c r="F58" s="92" t="s">
        <v>266</v>
      </c>
      <c r="G58" s="69"/>
    </row>
    <row r="59" spans="1:7" s="1" customFormat="1" ht="21" x14ac:dyDescent="0.45">
      <c r="A59" s="44" t="s">
        <v>130</v>
      </c>
      <c r="B59" s="67" t="s">
        <v>267</v>
      </c>
      <c r="C59" s="68" t="s">
        <v>117</v>
      </c>
      <c r="D59" s="67" t="s">
        <v>119</v>
      </c>
      <c r="E59" s="70" t="s">
        <v>268</v>
      </c>
      <c r="F59" s="92" t="s">
        <v>269</v>
      </c>
      <c r="G59" s="69">
        <v>99568</v>
      </c>
    </row>
    <row r="60" spans="1:7" s="1" customFormat="1" ht="21" x14ac:dyDescent="0.45">
      <c r="A60" s="68"/>
      <c r="B60" s="67"/>
      <c r="C60" s="68"/>
      <c r="D60" s="67"/>
      <c r="E60" s="70" t="s">
        <v>270</v>
      </c>
      <c r="F60" s="92" t="s">
        <v>271</v>
      </c>
      <c r="G60" s="69"/>
    </row>
    <row r="61" spans="1:7" s="41" customFormat="1" ht="21" x14ac:dyDescent="0.45">
      <c r="A61" s="68"/>
      <c r="B61" s="67"/>
      <c r="C61" s="68"/>
      <c r="D61" s="67"/>
      <c r="E61" s="70" t="s">
        <v>272</v>
      </c>
      <c r="F61" s="92" t="s">
        <v>273</v>
      </c>
      <c r="G61" s="69"/>
    </row>
    <row r="62" spans="1:7" s="41" customFormat="1" ht="21" x14ac:dyDescent="0.45">
      <c r="A62" s="44" t="s">
        <v>130</v>
      </c>
      <c r="B62" s="74" t="s">
        <v>274</v>
      </c>
      <c r="C62" s="44" t="s">
        <v>275</v>
      </c>
      <c r="D62" s="67" t="s">
        <v>191</v>
      </c>
      <c r="E62" s="44" t="s">
        <v>276</v>
      </c>
      <c r="F62" s="74" t="s">
        <v>277</v>
      </c>
      <c r="G62" s="47">
        <v>30000</v>
      </c>
    </row>
    <row r="63" spans="1:7" s="41" customFormat="1" ht="21" x14ac:dyDescent="0.45">
      <c r="A63" s="44"/>
      <c r="B63" s="74" t="s">
        <v>32</v>
      </c>
      <c r="C63" s="44" t="s">
        <v>278</v>
      </c>
      <c r="D63" s="74"/>
      <c r="E63" s="44"/>
      <c r="F63" s="165"/>
      <c r="G63" s="47"/>
    </row>
    <row r="64" spans="1:7" s="41" customFormat="1" ht="21" x14ac:dyDescent="0.45">
      <c r="A64" s="44" t="s">
        <v>130</v>
      </c>
      <c r="B64" s="74" t="s">
        <v>118</v>
      </c>
      <c r="C64" s="44" t="s">
        <v>192</v>
      </c>
      <c r="D64" s="67" t="s">
        <v>119</v>
      </c>
      <c r="E64" s="68" t="s">
        <v>190</v>
      </c>
      <c r="F64" s="74" t="s">
        <v>279</v>
      </c>
      <c r="G64" s="47">
        <v>8267</v>
      </c>
    </row>
    <row r="65" spans="1:7" s="41" customFormat="1" ht="21" x14ac:dyDescent="0.45">
      <c r="A65" s="44" t="s">
        <v>130</v>
      </c>
      <c r="B65" s="74" t="s">
        <v>118</v>
      </c>
      <c r="C65" s="44" t="s">
        <v>192</v>
      </c>
      <c r="D65" s="67" t="s">
        <v>120</v>
      </c>
      <c r="E65" s="70" t="s">
        <v>280</v>
      </c>
      <c r="F65" s="74" t="s">
        <v>193</v>
      </c>
      <c r="G65" s="47">
        <v>2000000</v>
      </c>
    </row>
    <row r="66" spans="1:7" s="41" customFormat="1" ht="21" x14ac:dyDescent="0.45">
      <c r="A66" s="44" t="s">
        <v>130</v>
      </c>
      <c r="B66" s="74" t="s">
        <v>118</v>
      </c>
      <c r="C66" s="44" t="s">
        <v>194</v>
      </c>
      <c r="D66" s="67" t="s">
        <v>120</v>
      </c>
      <c r="E66" s="44" t="s">
        <v>131</v>
      </c>
      <c r="F66" s="74" t="s">
        <v>281</v>
      </c>
      <c r="G66" s="47">
        <v>131000</v>
      </c>
    </row>
    <row r="67" spans="1:7" s="41" customFormat="1" ht="21" x14ac:dyDescent="0.45">
      <c r="A67" s="44" t="s">
        <v>130</v>
      </c>
      <c r="B67" s="74" t="s">
        <v>118</v>
      </c>
      <c r="C67" s="44" t="s">
        <v>194</v>
      </c>
      <c r="D67" s="67" t="s">
        <v>120</v>
      </c>
      <c r="E67" s="44" t="s">
        <v>131</v>
      </c>
      <c r="F67" s="74" t="s">
        <v>282</v>
      </c>
      <c r="G67" s="47">
        <v>378000</v>
      </c>
    </row>
    <row r="68" spans="1:7" s="41" customFormat="1" ht="21" x14ac:dyDescent="0.45">
      <c r="A68" s="44"/>
      <c r="B68" s="74"/>
      <c r="C68" s="44"/>
      <c r="D68" s="67"/>
      <c r="E68" s="44"/>
      <c r="F68" s="74" t="s">
        <v>283</v>
      </c>
      <c r="G68" s="47"/>
    </row>
    <row r="69" spans="1:7" s="41" customFormat="1" ht="21" x14ac:dyDescent="0.45">
      <c r="A69" s="44" t="s">
        <v>130</v>
      </c>
      <c r="B69" s="74" t="s">
        <v>118</v>
      </c>
      <c r="C69" s="44" t="s">
        <v>194</v>
      </c>
      <c r="D69" s="67" t="s">
        <v>120</v>
      </c>
      <c r="E69" s="44" t="s">
        <v>131</v>
      </c>
      <c r="F69" s="74" t="s">
        <v>284</v>
      </c>
      <c r="G69" s="47">
        <v>332000</v>
      </c>
    </row>
    <row r="70" spans="1:7" s="41" customFormat="1" ht="21" x14ac:dyDescent="0.45">
      <c r="A70" s="44"/>
      <c r="B70" s="74"/>
      <c r="C70" s="44"/>
      <c r="D70" s="67"/>
      <c r="E70" s="44"/>
      <c r="F70" s="74" t="s">
        <v>285</v>
      </c>
      <c r="G70" s="47"/>
    </row>
    <row r="71" spans="1:7" s="41" customFormat="1" ht="21" x14ac:dyDescent="0.45">
      <c r="A71" s="45" t="s">
        <v>130</v>
      </c>
      <c r="B71" s="80" t="s">
        <v>42</v>
      </c>
      <c r="C71" s="45" t="s">
        <v>42</v>
      </c>
      <c r="D71" s="73" t="s">
        <v>42</v>
      </c>
      <c r="E71" s="45" t="s">
        <v>286</v>
      </c>
      <c r="F71" s="80" t="s">
        <v>287</v>
      </c>
      <c r="G71" s="48">
        <v>40300</v>
      </c>
    </row>
    <row r="72" spans="1:7" s="41" customFormat="1" ht="21" x14ac:dyDescent="0.45">
      <c r="A72" s="248" t="s">
        <v>27</v>
      </c>
      <c r="B72" s="249"/>
      <c r="C72" s="249"/>
      <c r="D72" s="249"/>
      <c r="E72" s="249"/>
      <c r="F72" s="250"/>
      <c r="G72" s="42">
        <f>SUM(G54:G71)</f>
        <v>3055407</v>
      </c>
    </row>
    <row r="73" spans="1:7" s="41" customFormat="1" ht="18" x14ac:dyDescent="0.25"/>
    <row r="74" spans="1:7" s="41" customFormat="1" ht="18" x14ac:dyDescent="0.25"/>
    <row r="75" spans="1:7" s="41" customFormat="1" ht="18" x14ac:dyDescent="0.25"/>
    <row r="76" spans="1:7" s="41" customFormat="1" ht="18" x14ac:dyDescent="0.25"/>
    <row r="77" spans="1:7" s="41" customFormat="1" ht="18" x14ac:dyDescent="0.25"/>
    <row r="78" spans="1:7" s="41" customFormat="1" ht="18" x14ac:dyDescent="0.25"/>
    <row r="79" spans="1:7" s="41" customFormat="1" ht="18" x14ac:dyDescent="0.25"/>
    <row r="80" spans="1:7" s="41" customFormat="1" ht="18" x14ac:dyDescent="0.25"/>
    <row r="81" s="41" customFormat="1" ht="18" x14ac:dyDescent="0.25"/>
    <row r="82" s="41" customFormat="1" ht="18" x14ac:dyDescent="0.25"/>
    <row r="83" s="41" customFormat="1" ht="18" x14ac:dyDescent="0.25"/>
    <row r="84" s="41" customFormat="1" ht="18" x14ac:dyDescent="0.25"/>
    <row r="85" s="41" customFormat="1" ht="18" x14ac:dyDescent="0.25"/>
    <row r="86" s="41" customFormat="1" ht="18" x14ac:dyDescent="0.25"/>
    <row r="87" s="41" customFormat="1" ht="18" x14ac:dyDescent="0.25"/>
    <row r="88" s="41" customFormat="1" ht="18" x14ac:dyDescent="0.25"/>
  </sheetData>
  <mergeCells count="5">
    <mergeCell ref="A39:F39"/>
    <mergeCell ref="A1:G1"/>
    <mergeCell ref="A2:G2"/>
    <mergeCell ref="A3:G3"/>
    <mergeCell ref="A72:F72"/>
  </mergeCells>
  <pageMargins left="0.24" right="0.23" top="0.33" bottom="0.3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opLeftCell="A22" workbookViewId="0">
      <selection activeCell="C22" sqref="C22"/>
    </sheetView>
  </sheetViews>
  <sheetFormatPr defaultRowHeight="14.25" x14ac:dyDescent="0.2"/>
  <cols>
    <col min="1" max="1" width="20.5" customWidth="1"/>
    <col min="2" max="2" width="9.75" customWidth="1"/>
    <col min="3" max="4" width="8.625" customWidth="1"/>
    <col min="5" max="5" width="7.125" customWidth="1"/>
    <col min="6" max="6" width="8.875" customWidth="1"/>
    <col min="7" max="7" width="8.75" customWidth="1"/>
    <col min="8" max="8" width="7.375" customWidth="1"/>
    <col min="9" max="9" width="8.625" customWidth="1"/>
    <col min="10" max="10" width="6.875" customWidth="1"/>
    <col min="11" max="11" width="8.875" customWidth="1"/>
    <col min="12" max="12" width="7.125" customWidth="1"/>
    <col min="13" max="13" width="8.25" customWidth="1"/>
    <col min="14" max="14" width="7.125" customWidth="1"/>
    <col min="15" max="15" width="8.5" customWidth="1"/>
    <col min="16" max="16" width="9.25" bestFit="1" customWidth="1"/>
  </cols>
  <sheetData>
    <row r="1" spans="1:17" s="118" customFormat="1" ht="16.5" customHeight="1" x14ac:dyDescent="0.35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17" s="118" customFormat="1" ht="16.5" customHeight="1" x14ac:dyDescent="0.35">
      <c r="A2" s="252" t="s">
        <v>297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</row>
    <row r="3" spans="1:17" s="118" customFormat="1" ht="16.5" customHeight="1" x14ac:dyDescent="0.35">
      <c r="A3" s="252" t="s">
        <v>228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</row>
    <row r="4" spans="1:17" s="118" customFormat="1" ht="16.5" customHeight="1" x14ac:dyDescent="0.35">
      <c r="A4" s="253" t="s">
        <v>25</v>
      </c>
      <c r="B4" s="253" t="s">
        <v>26</v>
      </c>
      <c r="C4" s="119" t="s">
        <v>298</v>
      </c>
      <c r="D4" s="119" t="s">
        <v>298</v>
      </c>
      <c r="E4" s="119" t="s">
        <v>290</v>
      </c>
      <c r="F4" s="253" t="s">
        <v>27</v>
      </c>
      <c r="G4" s="120" t="s">
        <v>28</v>
      </c>
      <c r="H4" s="120" t="s">
        <v>30</v>
      </c>
      <c r="I4" s="253" t="s">
        <v>30</v>
      </c>
      <c r="J4" s="119" t="s">
        <v>74</v>
      </c>
      <c r="K4" s="120" t="s">
        <v>33</v>
      </c>
      <c r="L4" s="120" t="s">
        <v>35</v>
      </c>
      <c r="M4" s="120" t="s">
        <v>38</v>
      </c>
      <c r="N4" s="253" t="s">
        <v>41</v>
      </c>
      <c r="O4" s="253" t="s">
        <v>42</v>
      </c>
    </row>
    <row r="5" spans="1:17" s="118" customFormat="1" ht="16.5" customHeight="1" x14ac:dyDescent="0.35">
      <c r="A5" s="254"/>
      <c r="B5" s="256"/>
      <c r="C5" s="121" t="s">
        <v>130</v>
      </c>
      <c r="D5" s="121" t="s">
        <v>121</v>
      </c>
      <c r="E5" s="121" t="s">
        <v>19</v>
      </c>
      <c r="F5" s="256"/>
      <c r="G5" s="122" t="s">
        <v>29</v>
      </c>
      <c r="H5" s="122" t="s">
        <v>31</v>
      </c>
      <c r="I5" s="256"/>
      <c r="J5" s="121"/>
      <c r="K5" s="122" t="s">
        <v>34</v>
      </c>
      <c r="L5" s="122" t="s">
        <v>36</v>
      </c>
      <c r="M5" s="122" t="s">
        <v>39</v>
      </c>
      <c r="N5" s="256"/>
      <c r="O5" s="254"/>
    </row>
    <row r="6" spans="1:17" s="118" customFormat="1" ht="16.5" customHeight="1" x14ac:dyDescent="0.35">
      <c r="A6" s="255"/>
      <c r="B6" s="257"/>
      <c r="C6" s="123"/>
      <c r="D6" s="123" t="s">
        <v>229</v>
      </c>
      <c r="E6" s="123"/>
      <c r="F6" s="257"/>
      <c r="G6" s="124"/>
      <c r="H6" s="125" t="s">
        <v>32</v>
      </c>
      <c r="I6" s="257"/>
      <c r="J6" s="123"/>
      <c r="K6" s="125"/>
      <c r="L6" s="125" t="s">
        <v>37</v>
      </c>
      <c r="M6" s="125" t="s">
        <v>40</v>
      </c>
      <c r="N6" s="257"/>
      <c r="O6" s="255"/>
    </row>
    <row r="7" spans="1:17" s="118" customFormat="1" ht="16.5" customHeight="1" x14ac:dyDescent="0.35">
      <c r="A7" s="126" t="s">
        <v>44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7" s="118" customFormat="1" ht="16.5" customHeight="1" x14ac:dyDescent="0.35">
      <c r="A8" s="115" t="s">
        <v>134</v>
      </c>
      <c r="B8" s="127">
        <v>15746114</v>
      </c>
      <c r="C8" s="127">
        <v>14678214</v>
      </c>
      <c r="D8" s="127">
        <v>6555.7</v>
      </c>
      <c r="E8" s="127">
        <v>167251</v>
      </c>
      <c r="F8" s="127">
        <f>SUM(C8:E8)</f>
        <v>14852020.699999999</v>
      </c>
      <c r="G8" s="127" t="s">
        <v>11</v>
      </c>
      <c r="H8" s="127" t="s">
        <v>11</v>
      </c>
      <c r="I8" s="127" t="s">
        <v>11</v>
      </c>
      <c r="J8" s="127" t="s">
        <v>11</v>
      </c>
      <c r="K8" s="127" t="s">
        <v>11</v>
      </c>
      <c r="L8" s="127" t="s">
        <v>11</v>
      </c>
      <c r="M8" s="127" t="s">
        <v>11</v>
      </c>
      <c r="N8" s="127" t="s">
        <v>11</v>
      </c>
      <c r="O8" s="127">
        <v>14852020.699999999</v>
      </c>
      <c r="P8" s="128"/>
    </row>
    <row r="9" spans="1:17" s="118" customFormat="1" ht="16.5" customHeight="1" x14ac:dyDescent="0.35">
      <c r="A9" s="115" t="s">
        <v>135</v>
      </c>
      <c r="B9" s="127">
        <v>3262320</v>
      </c>
      <c r="C9" s="127">
        <v>3175920</v>
      </c>
      <c r="D9" s="127">
        <v>0</v>
      </c>
      <c r="E9" s="127">
        <v>0</v>
      </c>
      <c r="F9" s="127">
        <f t="shared" ref="F9:F18" si="0">SUM(C9:E9)</f>
        <v>3175920</v>
      </c>
      <c r="G9" s="127">
        <v>3175920</v>
      </c>
      <c r="H9" s="127" t="s">
        <v>11</v>
      </c>
      <c r="I9" s="127" t="s">
        <v>11</v>
      </c>
      <c r="J9" s="127" t="s">
        <v>11</v>
      </c>
      <c r="K9" s="127" t="s">
        <v>11</v>
      </c>
      <c r="L9" s="127" t="s">
        <v>11</v>
      </c>
      <c r="M9" s="127" t="s">
        <v>11</v>
      </c>
      <c r="N9" s="127" t="s">
        <v>11</v>
      </c>
      <c r="O9" s="127">
        <v>0</v>
      </c>
      <c r="P9" s="128"/>
    </row>
    <row r="10" spans="1:17" s="118" customFormat="1" ht="16.5" customHeight="1" x14ac:dyDescent="0.35">
      <c r="A10" s="115" t="s">
        <v>136</v>
      </c>
      <c r="B10" s="127">
        <v>10011935</v>
      </c>
      <c r="C10" s="127">
        <v>9426450</v>
      </c>
      <c r="D10" s="127">
        <v>223730</v>
      </c>
      <c r="E10" s="127">
        <v>0</v>
      </c>
      <c r="F10" s="127">
        <f t="shared" si="0"/>
        <v>9650180</v>
      </c>
      <c r="G10" s="127">
        <v>8244150</v>
      </c>
      <c r="H10" s="127" t="s">
        <v>11</v>
      </c>
      <c r="I10" s="127">
        <v>0</v>
      </c>
      <c r="J10" s="127" t="s">
        <v>11</v>
      </c>
      <c r="K10" s="127">
        <v>1406030</v>
      </c>
      <c r="L10" s="127">
        <v>0</v>
      </c>
      <c r="M10" s="127">
        <v>0</v>
      </c>
      <c r="N10" s="127" t="s">
        <v>11</v>
      </c>
      <c r="O10" s="127">
        <v>0</v>
      </c>
      <c r="P10" s="128"/>
    </row>
    <row r="11" spans="1:17" s="118" customFormat="1" ht="16.5" customHeight="1" x14ac:dyDescent="0.35">
      <c r="A11" s="115" t="s">
        <v>137</v>
      </c>
      <c r="B11" s="127">
        <v>657800</v>
      </c>
      <c r="C11" s="127">
        <v>404300</v>
      </c>
      <c r="D11" s="127">
        <v>10990</v>
      </c>
      <c r="E11" s="127">
        <v>0</v>
      </c>
      <c r="F11" s="127">
        <f t="shared" si="0"/>
        <v>415290</v>
      </c>
      <c r="G11" s="127">
        <v>301700</v>
      </c>
      <c r="H11" s="127" t="s">
        <v>11</v>
      </c>
      <c r="I11" s="127" t="s">
        <v>11</v>
      </c>
      <c r="J11" s="127" t="s">
        <v>11</v>
      </c>
      <c r="K11" s="127">
        <v>108190</v>
      </c>
      <c r="L11" s="127">
        <v>0</v>
      </c>
      <c r="M11" s="127">
        <v>0</v>
      </c>
      <c r="N11" s="127">
        <v>5400</v>
      </c>
      <c r="O11" s="127">
        <v>0</v>
      </c>
      <c r="P11" s="128"/>
    </row>
    <row r="12" spans="1:17" s="118" customFormat="1" ht="16.5" customHeight="1" x14ac:dyDescent="0.35">
      <c r="A12" s="115" t="s">
        <v>138</v>
      </c>
      <c r="B12" s="127">
        <v>5667500</v>
      </c>
      <c r="C12" s="127">
        <v>4297974</v>
      </c>
      <c r="D12" s="127">
        <v>459050</v>
      </c>
      <c r="E12" s="127">
        <v>0</v>
      </c>
      <c r="F12" s="127">
        <f t="shared" si="0"/>
        <v>4757024</v>
      </c>
      <c r="G12" s="127">
        <v>1880287</v>
      </c>
      <c r="H12" s="127">
        <v>96360</v>
      </c>
      <c r="I12" s="127">
        <v>1198715</v>
      </c>
      <c r="J12" s="127">
        <v>615165</v>
      </c>
      <c r="K12" s="127">
        <v>176288</v>
      </c>
      <c r="L12" s="127">
        <v>99305</v>
      </c>
      <c r="M12" s="127">
        <v>535135</v>
      </c>
      <c r="N12" s="127">
        <v>155769</v>
      </c>
      <c r="O12" s="127">
        <v>0</v>
      </c>
      <c r="P12" s="128"/>
    </row>
    <row r="13" spans="1:17" s="118" customFormat="1" ht="16.5" customHeight="1" x14ac:dyDescent="0.35">
      <c r="A13" s="115" t="s">
        <v>139</v>
      </c>
      <c r="B13" s="127">
        <v>2652031</v>
      </c>
      <c r="C13" s="127">
        <v>2099464.94</v>
      </c>
      <c r="D13" s="127">
        <v>0</v>
      </c>
      <c r="E13" s="127">
        <v>0</v>
      </c>
      <c r="F13" s="127">
        <f t="shared" si="0"/>
        <v>2099464.94</v>
      </c>
      <c r="G13" s="127">
        <v>411549</v>
      </c>
      <c r="H13" s="127">
        <v>30000</v>
      </c>
      <c r="I13" s="127">
        <v>1168854.94</v>
      </c>
      <c r="J13" s="127">
        <v>4500</v>
      </c>
      <c r="K13" s="127">
        <v>382281</v>
      </c>
      <c r="L13" s="127">
        <v>0</v>
      </c>
      <c r="M13" s="127">
        <v>99880</v>
      </c>
      <c r="N13" s="127">
        <v>2400</v>
      </c>
      <c r="O13" s="127">
        <v>0</v>
      </c>
      <c r="P13" s="128"/>
    </row>
    <row r="14" spans="1:17" s="118" customFormat="1" ht="16.5" customHeight="1" x14ac:dyDescent="0.35">
      <c r="A14" s="115" t="s">
        <v>140</v>
      </c>
      <c r="B14" s="127">
        <v>685000</v>
      </c>
      <c r="C14" s="127">
        <v>587023.30000000005</v>
      </c>
      <c r="D14" s="127">
        <v>0</v>
      </c>
      <c r="E14" s="127">
        <v>0</v>
      </c>
      <c r="F14" s="127">
        <f t="shared" si="0"/>
        <v>587023.30000000005</v>
      </c>
      <c r="G14" s="127">
        <v>587023.30000000005</v>
      </c>
      <c r="H14" s="127">
        <v>0</v>
      </c>
      <c r="I14" s="127" t="s">
        <v>11</v>
      </c>
      <c r="J14" s="127" t="s">
        <v>11</v>
      </c>
      <c r="K14" s="127">
        <v>0</v>
      </c>
      <c r="L14" s="127">
        <v>0</v>
      </c>
      <c r="M14" s="127">
        <v>0</v>
      </c>
      <c r="N14" s="127">
        <v>0</v>
      </c>
      <c r="O14" s="127">
        <v>0</v>
      </c>
      <c r="P14" s="128"/>
    </row>
    <row r="15" spans="1:17" s="118" customFormat="1" ht="16.5" customHeight="1" x14ac:dyDescent="0.35">
      <c r="A15" s="115" t="s">
        <v>141</v>
      </c>
      <c r="B15" s="127">
        <v>1154100</v>
      </c>
      <c r="C15" s="127">
        <v>920933</v>
      </c>
      <c r="D15" s="127">
        <v>0</v>
      </c>
      <c r="E15" s="127">
        <v>0</v>
      </c>
      <c r="F15" s="127">
        <f t="shared" si="0"/>
        <v>920933</v>
      </c>
      <c r="G15" s="127">
        <v>591845</v>
      </c>
      <c r="H15" s="127">
        <v>2550</v>
      </c>
      <c r="I15" s="127">
        <v>27760</v>
      </c>
      <c r="J15" s="127">
        <v>64500</v>
      </c>
      <c r="K15" s="127">
        <v>214678</v>
      </c>
      <c r="L15" s="127">
        <v>0</v>
      </c>
      <c r="M15" s="127">
        <v>0</v>
      </c>
      <c r="N15" s="127">
        <v>19600</v>
      </c>
      <c r="O15" s="127">
        <v>0</v>
      </c>
      <c r="P15" s="128"/>
    </row>
    <row r="16" spans="1:17" s="118" customFormat="1" ht="16.5" customHeight="1" x14ac:dyDescent="0.35">
      <c r="A16" s="115" t="s">
        <v>142</v>
      </c>
      <c r="B16" s="127">
        <v>6628200</v>
      </c>
      <c r="C16" s="127">
        <v>6442300</v>
      </c>
      <c r="D16" s="127">
        <v>15517000</v>
      </c>
      <c r="E16" s="127">
        <v>723000</v>
      </c>
      <c r="F16" s="127">
        <f t="shared" si="0"/>
        <v>22682300</v>
      </c>
      <c r="G16" s="127">
        <v>0</v>
      </c>
      <c r="H16" s="127" t="s">
        <v>11</v>
      </c>
      <c r="I16" s="127" t="s">
        <v>11</v>
      </c>
      <c r="J16" s="127" t="s">
        <v>11</v>
      </c>
      <c r="K16" s="127">
        <v>22412300</v>
      </c>
      <c r="L16" s="127">
        <v>270000</v>
      </c>
      <c r="M16" s="127">
        <v>0</v>
      </c>
      <c r="N16" s="127">
        <v>0</v>
      </c>
      <c r="O16" s="127">
        <v>0</v>
      </c>
      <c r="P16" s="128"/>
      <c r="Q16" s="129"/>
    </row>
    <row r="17" spans="1:16" s="118" customFormat="1" ht="16.5" customHeight="1" x14ac:dyDescent="0.35">
      <c r="A17" s="115" t="s">
        <v>143</v>
      </c>
      <c r="B17" s="127">
        <v>96000</v>
      </c>
      <c r="C17" s="127">
        <v>0</v>
      </c>
      <c r="D17" s="127">
        <v>0</v>
      </c>
      <c r="E17" s="127"/>
      <c r="F17" s="127">
        <f t="shared" si="0"/>
        <v>0</v>
      </c>
      <c r="G17" s="127">
        <v>0</v>
      </c>
      <c r="H17" s="127">
        <v>0</v>
      </c>
      <c r="I17" s="127" t="s">
        <v>11</v>
      </c>
      <c r="J17" s="127" t="s">
        <v>11</v>
      </c>
      <c r="K17" s="127" t="s">
        <v>11</v>
      </c>
      <c r="L17" s="127">
        <v>0</v>
      </c>
      <c r="M17" s="127">
        <v>0</v>
      </c>
      <c r="N17" s="127">
        <v>0</v>
      </c>
      <c r="O17" s="127">
        <v>0</v>
      </c>
      <c r="P17" s="128"/>
    </row>
    <row r="18" spans="1:16" s="118" customFormat="1" ht="16.5" customHeight="1" x14ac:dyDescent="0.35">
      <c r="A18" s="115" t="s">
        <v>144</v>
      </c>
      <c r="B18" s="127">
        <v>3439000</v>
      </c>
      <c r="C18" s="127">
        <v>3032992.68</v>
      </c>
      <c r="D18" s="127">
        <v>0</v>
      </c>
      <c r="E18" s="127"/>
      <c r="F18" s="127">
        <f t="shared" si="0"/>
        <v>3032992.68</v>
      </c>
      <c r="G18" s="127">
        <v>0</v>
      </c>
      <c r="H18" s="127">
        <v>20000</v>
      </c>
      <c r="I18" s="127">
        <v>2019000</v>
      </c>
      <c r="J18" s="127" t="s">
        <v>11</v>
      </c>
      <c r="K18" s="127">
        <v>925992.68</v>
      </c>
      <c r="L18" s="127">
        <v>0</v>
      </c>
      <c r="M18" s="127">
        <v>68000</v>
      </c>
      <c r="N18" s="127">
        <v>0</v>
      </c>
      <c r="O18" s="127">
        <v>0</v>
      </c>
      <c r="P18" s="128"/>
    </row>
    <row r="19" spans="1:16" s="118" customFormat="1" ht="16.5" customHeight="1" thickBot="1" x14ac:dyDescent="0.4">
      <c r="A19" s="130" t="s">
        <v>56</v>
      </c>
      <c r="B19" s="131">
        <f>SUM(B8:B18)</f>
        <v>50000000</v>
      </c>
      <c r="C19" s="131">
        <f>SUM(C8:C18)</f>
        <v>45065571.919999994</v>
      </c>
      <c r="D19" s="131">
        <f>SUM(D8:D18)</f>
        <v>16217325.699999999</v>
      </c>
      <c r="E19" s="131">
        <f>SUM(E8:E18)</f>
        <v>890251</v>
      </c>
      <c r="F19" s="132">
        <f>SUM(F8:F18)</f>
        <v>62173148.619999997</v>
      </c>
      <c r="G19" s="131">
        <f>SUM(G9:G18)</f>
        <v>15192474.300000001</v>
      </c>
      <c r="H19" s="131">
        <f t="shared" ref="H19:O19" si="1">SUM(H8:H18)</f>
        <v>148910</v>
      </c>
      <c r="I19" s="131">
        <f t="shared" si="1"/>
        <v>4414329.9399999995</v>
      </c>
      <c r="J19" s="131">
        <f t="shared" si="1"/>
        <v>684165</v>
      </c>
      <c r="K19" s="131">
        <f>SUM(K10:K18)</f>
        <v>25625759.68</v>
      </c>
      <c r="L19" s="131">
        <f t="shared" si="1"/>
        <v>369305</v>
      </c>
      <c r="M19" s="131">
        <f t="shared" si="1"/>
        <v>703015</v>
      </c>
      <c r="N19" s="131">
        <f t="shared" si="1"/>
        <v>183169</v>
      </c>
      <c r="O19" s="131">
        <f t="shared" si="1"/>
        <v>14852020.699999999</v>
      </c>
      <c r="P19" s="133"/>
    </row>
    <row r="20" spans="1:16" s="118" customFormat="1" ht="16.5" customHeight="1" thickTop="1" x14ac:dyDescent="0.35">
      <c r="A20" s="134" t="s">
        <v>57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6"/>
    </row>
    <row r="21" spans="1:16" s="118" customFormat="1" ht="16.5" customHeight="1" x14ac:dyDescent="0.35">
      <c r="A21" s="115" t="s">
        <v>145</v>
      </c>
      <c r="B21" s="137">
        <v>180000</v>
      </c>
      <c r="C21" s="137">
        <v>151914.13</v>
      </c>
      <c r="D21" s="137"/>
      <c r="E21" s="137"/>
      <c r="F21" s="137">
        <f>SUM(C21:E21)</f>
        <v>151914.13</v>
      </c>
      <c r="G21" s="137"/>
      <c r="H21" s="137"/>
      <c r="I21" s="137"/>
      <c r="J21" s="137"/>
      <c r="K21" s="137"/>
      <c r="L21" s="137"/>
      <c r="M21" s="137"/>
      <c r="N21" s="137"/>
      <c r="O21" s="137"/>
      <c r="P21" s="138"/>
    </row>
    <row r="22" spans="1:16" s="118" customFormat="1" ht="16.5" customHeight="1" x14ac:dyDescent="0.35">
      <c r="A22" s="116" t="s">
        <v>146</v>
      </c>
      <c r="B22" s="137">
        <v>486000</v>
      </c>
      <c r="C22" s="137">
        <v>11970.6</v>
      </c>
      <c r="D22" s="137"/>
      <c r="E22" s="137"/>
      <c r="F22" s="137">
        <f t="shared" ref="F22:F28" si="2">SUM(C22:E22)</f>
        <v>11970.6</v>
      </c>
      <c r="G22" s="137"/>
      <c r="H22" s="137"/>
      <c r="I22" s="137"/>
      <c r="J22" s="137"/>
      <c r="K22" s="137"/>
      <c r="L22" s="137"/>
      <c r="M22" s="137"/>
      <c r="N22" s="137"/>
      <c r="O22" s="137"/>
      <c r="P22" s="138"/>
    </row>
    <row r="23" spans="1:16" s="118" customFormat="1" ht="16.5" customHeight="1" x14ac:dyDescent="0.35">
      <c r="A23" s="115" t="s">
        <v>147</v>
      </c>
      <c r="B23" s="137">
        <v>200000</v>
      </c>
      <c r="C23" s="137">
        <v>157716.44</v>
      </c>
      <c r="D23" s="137"/>
      <c r="E23" s="137"/>
      <c r="F23" s="137">
        <f t="shared" si="2"/>
        <v>157716.44</v>
      </c>
      <c r="G23" s="137"/>
      <c r="H23" s="137"/>
      <c r="I23" s="137"/>
      <c r="J23" s="137"/>
      <c r="K23" s="137"/>
      <c r="L23" s="137"/>
      <c r="M23" s="137"/>
      <c r="N23" s="137"/>
      <c r="O23" s="137"/>
      <c r="P23" s="138"/>
    </row>
    <row r="24" spans="1:16" s="118" customFormat="1" ht="16.5" customHeight="1" x14ac:dyDescent="0.35">
      <c r="A24" s="115" t="s">
        <v>148</v>
      </c>
      <c r="B24" s="137">
        <v>160000</v>
      </c>
      <c r="C24" s="137">
        <v>175425</v>
      </c>
      <c r="D24" s="137"/>
      <c r="E24" s="137"/>
      <c r="F24" s="137">
        <f t="shared" si="2"/>
        <v>175425</v>
      </c>
      <c r="G24" s="137"/>
      <c r="H24" s="137"/>
      <c r="I24" s="137"/>
      <c r="J24" s="137"/>
      <c r="K24" s="137"/>
      <c r="L24" s="137"/>
      <c r="M24" s="137"/>
      <c r="N24" s="137"/>
      <c r="O24" s="137"/>
      <c r="P24" s="138"/>
    </row>
    <row r="25" spans="1:16" s="118" customFormat="1" ht="16.5" customHeight="1" x14ac:dyDescent="0.35">
      <c r="A25" s="115" t="s">
        <v>149</v>
      </c>
      <c r="B25" s="137">
        <v>50000</v>
      </c>
      <c r="C25" s="137">
        <v>83420</v>
      </c>
      <c r="D25" s="137"/>
      <c r="E25" s="137"/>
      <c r="F25" s="137">
        <f t="shared" si="2"/>
        <v>83420</v>
      </c>
      <c r="G25" s="137"/>
      <c r="H25" s="137"/>
      <c r="I25" s="137"/>
      <c r="J25" s="137"/>
      <c r="K25" s="137"/>
      <c r="L25" s="137"/>
      <c r="M25" s="137"/>
      <c r="N25" s="137"/>
      <c r="O25" s="137"/>
      <c r="P25" s="138"/>
    </row>
    <row r="26" spans="1:16" s="118" customFormat="1" ht="16.5" customHeight="1" x14ac:dyDescent="0.35">
      <c r="A26" s="115" t="s">
        <v>150</v>
      </c>
      <c r="B26" s="137">
        <v>22054000</v>
      </c>
      <c r="C26" s="137">
        <v>24314763.620000001</v>
      </c>
      <c r="D26" s="137"/>
      <c r="E26" s="137"/>
      <c r="F26" s="137">
        <f t="shared" si="2"/>
        <v>24314763.620000001</v>
      </c>
      <c r="G26" s="137"/>
      <c r="H26" s="137"/>
      <c r="I26" s="137"/>
      <c r="J26" s="137"/>
      <c r="K26" s="137"/>
      <c r="L26" s="137"/>
      <c r="M26" s="137"/>
      <c r="N26" s="137"/>
      <c r="O26" s="137"/>
      <c r="P26" s="138"/>
    </row>
    <row r="27" spans="1:16" s="118" customFormat="1" ht="16.5" customHeight="1" x14ac:dyDescent="0.35">
      <c r="A27" s="115" t="s">
        <v>151</v>
      </c>
      <c r="B27" s="137">
        <v>26870000</v>
      </c>
      <c r="C27" s="137">
        <v>25250150</v>
      </c>
      <c r="D27" s="137"/>
      <c r="E27" s="137"/>
      <c r="F27" s="137">
        <f t="shared" si="2"/>
        <v>25250150</v>
      </c>
      <c r="G27" s="137"/>
      <c r="H27" s="137"/>
      <c r="I27" s="137"/>
      <c r="J27" s="137"/>
      <c r="K27" s="137"/>
      <c r="L27" s="137"/>
      <c r="M27" s="137"/>
      <c r="N27" s="137"/>
      <c r="O27" s="137"/>
      <c r="P27" s="138"/>
    </row>
    <row r="28" spans="1:16" s="118" customFormat="1" ht="16.5" customHeight="1" x14ac:dyDescent="0.35">
      <c r="A28" s="116" t="s">
        <v>152</v>
      </c>
      <c r="B28" s="127" t="s">
        <v>11</v>
      </c>
      <c r="C28" s="127"/>
      <c r="D28" s="127">
        <v>16217325.699999999</v>
      </c>
      <c r="E28" s="127"/>
      <c r="F28" s="137">
        <f t="shared" si="2"/>
        <v>16217325.699999999</v>
      </c>
      <c r="G28" s="137"/>
      <c r="H28" s="137"/>
      <c r="I28" s="137"/>
      <c r="J28" s="137"/>
      <c r="K28" s="137"/>
      <c r="L28" s="137"/>
      <c r="M28" s="137"/>
      <c r="N28" s="137"/>
      <c r="O28" s="137"/>
      <c r="P28" s="138"/>
    </row>
    <row r="29" spans="1:16" s="118" customFormat="1" ht="16.5" customHeight="1" thickBot="1" x14ac:dyDescent="0.4">
      <c r="A29" s="130" t="s">
        <v>66</v>
      </c>
      <c r="B29" s="139">
        <f>SUM(B21:B28)</f>
        <v>50000000</v>
      </c>
      <c r="C29" s="139">
        <f>SUM(C21:C28)</f>
        <v>50145359.790000007</v>
      </c>
      <c r="D29" s="139">
        <f t="shared" ref="D29:E29" si="3">SUM(D21:D28)</f>
        <v>16217325.699999999</v>
      </c>
      <c r="E29" s="139">
        <f t="shared" si="3"/>
        <v>0</v>
      </c>
      <c r="F29" s="139">
        <f>SUM(F21:F28)</f>
        <v>66362685.49000001</v>
      </c>
      <c r="G29" s="139"/>
      <c r="H29" s="139"/>
      <c r="I29" s="139"/>
      <c r="J29" s="139"/>
      <c r="K29" s="139"/>
      <c r="L29" s="139"/>
      <c r="M29" s="139"/>
      <c r="N29" s="139"/>
      <c r="O29" s="139"/>
      <c r="P29" s="136"/>
    </row>
    <row r="30" spans="1:16" s="118" customFormat="1" ht="16.5" customHeight="1" thickTop="1" thickBot="1" x14ac:dyDescent="0.4">
      <c r="A30" s="251" t="s">
        <v>153</v>
      </c>
      <c r="B30" s="251"/>
      <c r="C30" s="140"/>
      <c r="D30" s="140"/>
      <c r="E30" s="140"/>
      <c r="F30" s="141">
        <f>F29-F19</f>
        <v>4189536.8700000122</v>
      </c>
    </row>
    <row r="31" spans="1:16" s="118" customFormat="1" ht="16.5" customHeight="1" thickTop="1" x14ac:dyDescent="0.35">
      <c r="A31" s="140"/>
      <c r="B31" s="140"/>
      <c r="C31" s="140"/>
      <c r="D31" s="140"/>
      <c r="E31" s="140"/>
      <c r="F31" s="117"/>
    </row>
    <row r="32" spans="1:16" s="118" customFormat="1" ht="16.5" customHeight="1" x14ac:dyDescent="0.35">
      <c r="A32" s="140"/>
      <c r="B32" s="140"/>
      <c r="C32" s="140"/>
      <c r="D32" s="140"/>
      <c r="E32" s="140"/>
      <c r="F32" s="117"/>
    </row>
    <row r="33" spans="1:16" s="118" customFormat="1" ht="16.5" customHeight="1" x14ac:dyDescent="0.35">
      <c r="A33" s="140"/>
      <c r="B33" s="140" t="s">
        <v>302</v>
      </c>
      <c r="C33" s="140"/>
      <c r="D33" s="140"/>
      <c r="E33" s="117" t="s">
        <v>301</v>
      </c>
      <c r="F33" s="117"/>
      <c r="I33" s="118" t="s">
        <v>303</v>
      </c>
    </row>
    <row r="34" spans="1:16" s="118" customFormat="1" ht="16.5" customHeight="1" x14ac:dyDescent="0.35">
      <c r="A34" s="140"/>
      <c r="B34" s="140" t="s">
        <v>299</v>
      </c>
      <c r="C34" s="140"/>
      <c r="D34" s="140"/>
      <c r="E34" s="117" t="s">
        <v>300</v>
      </c>
      <c r="F34" s="117"/>
      <c r="I34" s="118" t="s">
        <v>68</v>
      </c>
    </row>
    <row r="35" spans="1:16" s="9" customFormat="1" ht="18" x14ac:dyDescent="0.4">
      <c r="A35" s="221" t="s">
        <v>0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</row>
    <row r="36" spans="1:16" s="9" customFormat="1" ht="18" x14ac:dyDescent="0.4">
      <c r="A36" s="221" t="s">
        <v>195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</row>
    <row r="37" spans="1:16" s="9" customFormat="1" ht="18" x14ac:dyDescent="0.4">
      <c r="A37" s="221" t="s">
        <v>288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</row>
    <row r="38" spans="1:16" s="9" customFormat="1" ht="18" x14ac:dyDescent="0.4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 t="s">
        <v>43</v>
      </c>
    </row>
    <row r="39" spans="1:16" s="9" customFormat="1" ht="18" x14ac:dyDescent="0.4">
      <c r="A39" s="222" t="s">
        <v>25</v>
      </c>
      <c r="B39" s="222" t="s">
        <v>26</v>
      </c>
      <c r="C39" s="104"/>
      <c r="D39" s="104"/>
      <c r="E39" s="104"/>
      <c r="F39" s="222" t="s">
        <v>27</v>
      </c>
      <c r="G39" s="15" t="s">
        <v>28</v>
      </c>
      <c r="H39" s="15" t="s">
        <v>30</v>
      </c>
      <c r="I39" s="222" t="s">
        <v>30</v>
      </c>
      <c r="J39" s="97" t="s">
        <v>74</v>
      </c>
      <c r="K39" s="15" t="s">
        <v>33</v>
      </c>
      <c r="L39" s="15" t="s">
        <v>35</v>
      </c>
      <c r="M39" s="15" t="s">
        <v>38</v>
      </c>
      <c r="N39" s="222" t="s">
        <v>41</v>
      </c>
      <c r="O39" s="222" t="s">
        <v>42</v>
      </c>
    </row>
    <row r="40" spans="1:16" s="9" customFormat="1" ht="18" x14ac:dyDescent="0.4">
      <c r="A40" s="260"/>
      <c r="B40" s="223"/>
      <c r="C40" s="105"/>
      <c r="D40" s="105"/>
      <c r="E40" s="105"/>
      <c r="F40" s="223"/>
      <c r="G40" s="17" t="s">
        <v>29</v>
      </c>
      <c r="H40" s="17" t="s">
        <v>31</v>
      </c>
      <c r="I40" s="223"/>
      <c r="J40" s="98"/>
      <c r="K40" s="17" t="s">
        <v>34</v>
      </c>
      <c r="L40" s="17" t="s">
        <v>36</v>
      </c>
      <c r="M40" s="17" t="s">
        <v>39</v>
      </c>
      <c r="N40" s="223"/>
      <c r="O40" s="260"/>
    </row>
    <row r="41" spans="1:16" s="9" customFormat="1" ht="18" x14ac:dyDescent="0.4">
      <c r="A41" s="246"/>
      <c r="B41" s="224"/>
      <c r="C41" s="106"/>
      <c r="D41" s="106"/>
      <c r="E41" s="106"/>
      <c r="F41" s="224"/>
      <c r="G41" s="50"/>
      <c r="H41" s="19" t="s">
        <v>32</v>
      </c>
      <c r="I41" s="224"/>
      <c r="J41" s="99"/>
      <c r="K41" s="19"/>
      <c r="L41" s="19" t="s">
        <v>37</v>
      </c>
      <c r="M41" s="19" t="s">
        <v>40</v>
      </c>
      <c r="N41" s="224"/>
      <c r="O41" s="246"/>
    </row>
    <row r="42" spans="1:16" s="9" customFormat="1" ht="18" x14ac:dyDescent="0.4">
      <c r="A42" s="20" t="s">
        <v>44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">
        <v>19</v>
      </c>
    </row>
    <row r="43" spans="1:16" s="9" customFormat="1" ht="18" x14ac:dyDescent="0.4">
      <c r="A43" s="10" t="s">
        <v>134</v>
      </c>
      <c r="B43" s="11">
        <v>14651114</v>
      </c>
      <c r="C43" s="11"/>
      <c r="D43" s="11"/>
      <c r="E43" s="11"/>
      <c r="F43" s="11">
        <v>13819140.6</v>
      </c>
      <c r="G43" s="11" t="s">
        <v>11</v>
      </c>
      <c r="H43" s="11" t="s">
        <v>11</v>
      </c>
      <c r="I43" s="11" t="s">
        <v>11</v>
      </c>
      <c r="J43" s="11" t="s">
        <v>11</v>
      </c>
      <c r="K43" s="11" t="s">
        <v>11</v>
      </c>
      <c r="L43" s="11" t="s">
        <v>11</v>
      </c>
      <c r="M43" s="11" t="s">
        <v>11</v>
      </c>
      <c r="N43" s="11" t="s">
        <v>11</v>
      </c>
      <c r="O43" s="11">
        <v>13819140.6</v>
      </c>
      <c r="P43" s="11">
        <v>0</v>
      </c>
    </row>
    <row r="44" spans="1:16" s="9" customFormat="1" ht="18" x14ac:dyDescent="0.4">
      <c r="A44" s="10" t="s">
        <v>135</v>
      </c>
      <c r="B44" s="11">
        <v>3262320</v>
      </c>
      <c r="C44" s="11"/>
      <c r="D44" s="11"/>
      <c r="E44" s="11"/>
      <c r="F44" s="11">
        <v>3175920</v>
      </c>
      <c r="G44" s="11">
        <v>3175920</v>
      </c>
      <c r="H44" s="11" t="s">
        <v>11</v>
      </c>
      <c r="I44" s="11" t="s">
        <v>11</v>
      </c>
      <c r="J44" s="11" t="s">
        <v>11</v>
      </c>
      <c r="K44" s="11" t="s">
        <v>11</v>
      </c>
      <c r="L44" s="11" t="s">
        <v>11</v>
      </c>
      <c r="M44" s="11" t="s">
        <v>11</v>
      </c>
      <c r="N44" s="11" t="s">
        <v>11</v>
      </c>
      <c r="O44" s="11">
        <v>0</v>
      </c>
      <c r="P44" s="11" t="s">
        <v>11</v>
      </c>
    </row>
    <row r="45" spans="1:16" s="9" customFormat="1" ht="18" x14ac:dyDescent="0.4">
      <c r="A45" s="10" t="s">
        <v>136</v>
      </c>
      <c r="B45" s="11">
        <v>10030220</v>
      </c>
      <c r="C45" s="11"/>
      <c r="D45" s="11"/>
      <c r="E45" s="11"/>
      <c r="F45" s="11">
        <v>9144412</v>
      </c>
      <c r="G45" s="11">
        <v>7786086</v>
      </c>
      <c r="H45" s="11" t="s">
        <v>11</v>
      </c>
      <c r="I45" s="11">
        <v>0</v>
      </c>
      <c r="J45" s="11" t="s">
        <v>11</v>
      </c>
      <c r="K45" s="11">
        <v>1358326</v>
      </c>
      <c r="L45" s="11">
        <v>0</v>
      </c>
      <c r="M45" s="11">
        <v>0</v>
      </c>
      <c r="N45" s="11" t="s">
        <v>11</v>
      </c>
      <c r="O45" s="11">
        <v>0</v>
      </c>
      <c r="P45" s="11">
        <v>1500</v>
      </c>
    </row>
    <row r="46" spans="1:16" s="9" customFormat="1" ht="18" x14ac:dyDescent="0.4">
      <c r="A46" s="10" t="s">
        <v>137</v>
      </c>
      <c r="B46" s="11">
        <v>580806</v>
      </c>
      <c r="C46" s="11"/>
      <c r="D46" s="11"/>
      <c r="E46" s="11"/>
      <c r="F46" s="11">
        <v>283220</v>
      </c>
      <c r="G46" s="11">
        <v>283220</v>
      </c>
      <c r="H46" s="11" t="s">
        <v>11</v>
      </c>
      <c r="I46" s="11" t="s">
        <v>11</v>
      </c>
      <c r="J46" s="11" t="s">
        <v>11</v>
      </c>
      <c r="K46" s="11" t="s">
        <v>11</v>
      </c>
      <c r="L46" s="11">
        <v>0</v>
      </c>
      <c r="M46" s="11">
        <v>0</v>
      </c>
      <c r="N46" s="11" t="s">
        <v>11</v>
      </c>
      <c r="O46" s="11">
        <v>0</v>
      </c>
      <c r="P46" s="11" t="s">
        <v>11</v>
      </c>
    </row>
    <row r="47" spans="1:16" s="9" customFormat="1" ht="18" x14ac:dyDescent="0.4">
      <c r="A47" s="10" t="s">
        <v>138</v>
      </c>
      <c r="B47" s="11">
        <v>6899120</v>
      </c>
      <c r="C47" s="11"/>
      <c r="D47" s="11"/>
      <c r="E47" s="11"/>
      <c r="F47" s="11">
        <v>4434785.8</v>
      </c>
      <c r="G47" s="11">
        <v>2073023</v>
      </c>
      <c r="H47" s="11">
        <v>373518.8</v>
      </c>
      <c r="I47" s="11">
        <v>1129005</v>
      </c>
      <c r="J47" s="11" t="s">
        <v>11</v>
      </c>
      <c r="K47" s="11">
        <v>14304</v>
      </c>
      <c r="L47" s="11">
        <v>105689</v>
      </c>
      <c r="M47" s="11">
        <v>558795</v>
      </c>
      <c r="N47" s="11">
        <v>80883</v>
      </c>
      <c r="O47" s="11">
        <v>0</v>
      </c>
      <c r="P47" s="11">
        <v>33000</v>
      </c>
    </row>
    <row r="48" spans="1:16" s="9" customFormat="1" ht="18" x14ac:dyDescent="0.4">
      <c r="A48" s="10" t="s">
        <v>139</v>
      </c>
      <c r="B48" s="11">
        <v>2716920</v>
      </c>
      <c r="C48" s="11"/>
      <c r="D48" s="11"/>
      <c r="E48" s="11"/>
      <c r="F48" s="11">
        <v>1894115.8</v>
      </c>
      <c r="G48" s="11">
        <v>383201</v>
      </c>
      <c r="H48" s="11">
        <v>0</v>
      </c>
      <c r="I48" s="11">
        <v>1174955.8</v>
      </c>
      <c r="J48" s="11" t="s">
        <v>11</v>
      </c>
      <c r="K48" s="11">
        <v>210783</v>
      </c>
      <c r="L48" s="11">
        <v>0</v>
      </c>
      <c r="M48" s="11">
        <v>99766</v>
      </c>
      <c r="N48" s="11">
        <v>25410</v>
      </c>
      <c r="O48" s="11">
        <v>0</v>
      </c>
      <c r="P48" s="11" t="s">
        <v>11</v>
      </c>
    </row>
    <row r="49" spans="1:17" s="9" customFormat="1" ht="18" x14ac:dyDescent="0.4">
      <c r="A49" s="10" t="s">
        <v>140</v>
      </c>
      <c r="B49" s="11">
        <v>575000</v>
      </c>
      <c r="C49" s="11"/>
      <c r="D49" s="11"/>
      <c r="E49" s="11"/>
      <c r="F49" s="11">
        <v>431649.16</v>
      </c>
      <c r="G49" s="11">
        <v>431649.16</v>
      </c>
      <c r="H49" s="11">
        <v>0</v>
      </c>
      <c r="I49" s="11" t="s">
        <v>11</v>
      </c>
      <c r="J49" s="11" t="s">
        <v>11</v>
      </c>
      <c r="K49" s="11" t="s">
        <v>11</v>
      </c>
      <c r="L49" s="11">
        <v>0</v>
      </c>
      <c r="M49" s="11">
        <v>0</v>
      </c>
      <c r="N49" s="11">
        <v>0</v>
      </c>
      <c r="O49" s="11">
        <v>0</v>
      </c>
      <c r="P49" s="11" t="s">
        <v>11</v>
      </c>
    </row>
    <row r="50" spans="1:17" s="9" customFormat="1" ht="18" x14ac:dyDescent="0.4">
      <c r="A50" s="10" t="s">
        <v>141</v>
      </c>
      <c r="B50" s="11">
        <v>1369500</v>
      </c>
      <c r="C50" s="11"/>
      <c r="D50" s="11"/>
      <c r="E50" s="11"/>
      <c r="F50" s="11">
        <v>1323647.22</v>
      </c>
      <c r="G50" s="11">
        <v>537547.22</v>
      </c>
      <c r="H50" s="11">
        <v>30000</v>
      </c>
      <c r="I50" s="11">
        <v>366000</v>
      </c>
      <c r="J50" s="11">
        <v>27300</v>
      </c>
      <c r="K50" s="11">
        <v>362800</v>
      </c>
      <c r="L50" s="11">
        <v>0</v>
      </c>
      <c r="M50" s="11">
        <v>0</v>
      </c>
      <c r="N50" s="11">
        <v>0</v>
      </c>
      <c r="O50" s="11">
        <v>0</v>
      </c>
      <c r="P50" s="11" t="s">
        <v>11</v>
      </c>
      <c r="Q50" s="9" t="s">
        <v>196</v>
      </c>
    </row>
    <row r="51" spans="1:17" s="9" customFormat="1" ht="18" x14ac:dyDescent="0.4">
      <c r="A51" s="10" t="s">
        <v>142</v>
      </c>
      <c r="B51" s="11">
        <v>7637600</v>
      </c>
      <c r="C51" s="11"/>
      <c r="D51" s="11"/>
      <c r="E51" s="11"/>
      <c r="F51" s="11">
        <v>15335000</v>
      </c>
      <c r="G51" s="11">
        <v>0</v>
      </c>
      <c r="H51" s="11" t="s">
        <v>11</v>
      </c>
      <c r="I51" s="11" t="s">
        <v>11</v>
      </c>
      <c r="J51" s="11" t="s">
        <v>11</v>
      </c>
      <c r="K51" s="11">
        <v>15335000</v>
      </c>
      <c r="L51" s="11">
        <v>0</v>
      </c>
      <c r="M51" s="11">
        <v>0</v>
      </c>
      <c r="N51" s="11">
        <v>0</v>
      </c>
      <c r="O51" s="11">
        <v>0</v>
      </c>
      <c r="P51" s="11">
        <v>1562400</v>
      </c>
      <c r="Q51" s="29">
        <v>3014100</v>
      </c>
    </row>
    <row r="52" spans="1:17" s="9" customFormat="1" ht="18" x14ac:dyDescent="0.4">
      <c r="A52" s="10" t="s">
        <v>143</v>
      </c>
      <c r="B52" s="11">
        <v>25000</v>
      </c>
      <c r="C52" s="11"/>
      <c r="D52" s="11"/>
      <c r="E52" s="11"/>
      <c r="F52" s="11">
        <v>0</v>
      </c>
      <c r="G52" s="11">
        <v>0</v>
      </c>
      <c r="H52" s="11">
        <v>0</v>
      </c>
      <c r="I52" s="11" t="s">
        <v>11</v>
      </c>
      <c r="J52" s="11" t="s">
        <v>11</v>
      </c>
      <c r="K52" s="11" t="s">
        <v>11</v>
      </c>
      <c r="L52" s="11">
        <v>0</v>
      </c>
      <c r="M52" s="11">
        <v>0</v>
      </c>
      <c r="N52" s="11">
        <v>0</v>
      </c>
      <c r="O52" s="11">
        <v>0</v>
      </c>
      <c r="P52" s="11" t="s">
        <v>11</v>
      </c>
    </row>
    <row r="53" spans="1:17" s="9" customFormat="1" ht="18" x14ac:dyDescent="0.4">
      <c r="A53" s="10" t="s">
        <v>144</v>
      </c>
      <c r="B53" s="11">
        <v>2252400</v>
      </c>
      <c r="C53" s="11"/>
      <c r="D53" s="11"/>
      <c r="E53" s="11"/>
      <c r="F53" s="11">
        <v>2070634</v>
      </c>
      <c r="G53" s="11">
        <v>2037634</v>
      </c>
      <c r="H53" s="11" t="s">
        <v>11</v>
      </c>
      <c r="I53" s="11">
        <v>0</v>
      </c>
      <c r="J53" s="11" t="s">
        <v>11</v>
      </c>
      <c r="K53" s="11" t="s">
        <v>11</v>
      </c>
      <c r="L53" s="11">
        <v>0</v>
      </c>
      <c r="M53" s="11">
        <v>33000</v>
      </c>
      <c r="N53" s="11">
        <v>0</v>
      </c>
      <c r="O53" s="11">
        <v>0</v>
      </c>
      <c r="P53" s="11" t="s">
        <v>11</v>
      </c>
    </row>
    <row r="54" spans="1:17" s="9" customFormat="1" ht="18.75" thickBot="1" x14ac:dyDescent="0.45">
      <c r="A54" s="111" t="s">
        <v>56</v>
      </c>
      <c r="B54" s="112">
        <f>SUM(B43:B53)</f>
        <v>50000000</v>
      </c>
      <c r="C54" s="112"/>
      <c r="D54" s="112"/>
      <c r="E54" s="112"/>
      <c r="F54" s="113">
        <f>SUM(F43:F53)</f>
        <v>51912524.580000006</v>
      </c>
      <c r="G54" s="112">
        <f>SUM(G44:G53)</f>
        <v>16708280.380000001</v>
      </c>
      <c r="H54" s="112">
        <f t="shared" ref="H54:P54" si="4">SUM(H43:H53)</f>
        <v>403518.8</v>
      </c>
      <c r="I54" s="112">
        <f t="shared" si="4"/>
        <v>2669960.7999999998</v>
      </c>
      <c r="J54" s="112">
        <f t="shared" si="4"/>
        <v>27300</v>
      </c>
      <c r="K54" s="112">
        <f>SUM(K45:K53)</f>
        <v>17281213</v>
      </c>
      <c r="L54" s="112">
        <f t="shared" si="4"/>
        <v>105689</v>
      </c>
      <c r="M54" s="112">
        <f t="shared" si="4"/>
        <v>691561</v>
      </c>
      <c r="N54" s="112">
        <f t="shared" si="4"/>
        <v>106293</v>
      </c>
      <c r="O54" s="112">
        <f t="shared" si="4"/>
        <v>13819140.6</v>
      </c>
      <c r="P54" s="112">
        <f t="shared" si="4"/>
        <v>1596900</v>
      </c>
    </row>
    <row r="55" spans="1:17" s="9" customFormat="1" ht="18.75" thickTop="1" x14ac:dyDescent="0.4">
      <c r="A55" s="109" t="s">
        <v>57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</row>
    <row r="56" spans="1:17" s="9" customFormat="1" ht="18" x14ac:dyDescent="0.4">
      <c r="A56" s="10" t="s">
        <v>145</v>
      </c>
      <c r="B56" s="12">
        <v>200000</v>
      </c>
      <c r="C56" s="12"/>
      <c r="D56" s="12"/>
      <c r="E56" s="12"/>
      <c r="F56" s="12">
        <v>189254.13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7" s="9" customFormat="1" ht="18" x14ac:dyDescent="0.4">
      <c r="A57" s="10" t="s">
        <v>146</v>
      </c>
      <c r="B57" s="12">
        <v>145000</v>
      </c>
      <c r="C57" s="12"/>
      <c r="D57" s="12"/>
      <c r="E57" s="12"/>
      <c r="F57" s="12">
        <v>44120.800000000003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7" s="9" customFormat="1" ht="18" x14ac:dyDescent="0.4">
      <c r="A58" s="10" t="s">
        <v>147</v>
      </c>
      <c r="B58" s="12">
        <v>250000</v>
      </c>
      <c r="C58" s="12"/>
      <c r="D58" s="12"/>
      <c r="E58" s="12"/>
      <c r="F58" s="12">
        <v>134310.04999999999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7" s="9" customFormat="1" ht="18" x14ac:dyDescent="0.4">
      <c r="A59" s="10" t="s">
        <v>148</v>
      </c>
      <c r="B59" s="12">
        <v>300000</v>
      </c>
      <c r="C59" s="12"/>
      <c r="D59" s="12"/>
      <c r="E59" s="12"/>
      <c r="F59" s="12">
        <v>161422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7" s="9" customFormat="1" ht="18" x14ac:dyDescent="0.4">
      <c r="A60" s="10" t="s">
        <v>149</v>
      </c>
      <c r="B60" s="12">
        <v>160000</v>
      </c>
      <c r="C60" s="12"/>
      <c r="D60" s="12"/>
      <c r="E60" s="12"/>
      <c r="F60" s="12">
        <v>1840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7" s="9" customFormat="1" ht="18" x14ac:dyDescent="0.4">
      <c r="A61" s="10" t="s">
        <v>150</v>
      </c>
      <c r="B61" s="12">
        <v>22124000</v>
      </c>
      <c r="C61" s="12"/>
      <c r="D61" s="12"/>
      <c r="E61" s="12"/>
      <c r="F61" s="12">
        <v>22015055.949999999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7" s="9" customFormat="1" ht="18" x14ac:dyDescent="0.4">
      <c r="A62" s="10" t="s">
        <v>151</v>
      </c>
      <c r="B62" s="12">
        <v>26821000</v>
      </c>
      <c r="C62" s="12"/>
      <c r="D62" s="12"/>
      <c r="E62" s="12"/>
      <c r="F62" s="12">
        <v>23832910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7" s="9" customFormat="1" ht="18" x14ac:dyDescent="0.4">
      <c r="A63" s="10" t="s">
        <v>152</v>
      </c>
      <c r="B63" s="11" t="s">
        <v>11</v>
      </c>
      <c r="C63" s="11"/>
      <c r="D63" s="11"/>
      <c r="E63" s="11"/>
      <c r="F63" s="12">
        <v>3860259.6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7" s="9" customFormat="1" ht="18" x14ac:dyDescent="0.4">
      <c r="A64" s="22" t="s">
        <v>66</v>
      </c>
      <c r="B64" s="24">
        <f>SUM(B56:B63)</f>
        <v>50000000</v>
      </c>
      <c r="C64" s="24"/>
      <c r="D64" s="24"/>
      <c r="E64" s="24"/>
      <c r="F64" s="24">
        <f>SUM(F56:F63)</f>
        <v>50239172.530000001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6" s="30" customFormat="1" ht="18" customHeight="1" thickBot="1" x14ac:dyDescent="0.55000000000000004">
      <c r="A65" s="258" t="s">
        <v>153</v>
      </c>
      <c r="B65" s="259"/>
      <c r="C65" s="107"/>
      <c r="D65" s="107"/>
      <c r="E65" s="107"/>
      <c r="F65" s="51">
        <f>F64-F54</f>
        <v>-1673352.0500000045</v>
      </c>
    </row>
    <row r="66" spans="1:6" ht="15" thickTop="1" x14ac:dyDescent="0.2"/>
  </sheetData>
  <mergeCells count="20">
    <mergeCell ref="A65:B65"/>
    <mergeCell ref="A35:O35"/>
    <mergeCell ref="A36:O36"/>
    <mergeCell ref="A37:O37"/>
    <mergeCell ref="A39:A41"/>
    <mergeCell ref="B39:B41"/>
    <mergeCell ref="F39:F41"/>
    <mergeCell ref="I39:I41"/>
    <mergeCell ref="N39:N41"/>
    <mergeCell ref="O39:O41"/>
    <mergeCell ref="A30:B30"/>
    <mergeCell ref="A1:O1"/>
    <mergeCell ref="A2:O2"/>
    <mergeCell ref="A3:O3"/>
    <mergeCell ref="A4:A6"/>
    <mergeCell ref="B4:B6"/>
    <mergeCell ref="F4:F6"/>
    <mergeCell ref="I4:I6"/>
    <mergeCell ref="N4:N6"/>
    <mergeCell ref="O4:O6"/>
  </mergeCells>
  <pageMargins left="0.15" right="0.13" top="0.3" bottom="0.08" header="0.26" footer="0.21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2" workbookViewId="0">
      <selection activeCell="D28" sqref="D28"/>
    </sheetView>
  </sheetViews>
  <sheetFormatPr defaultRowHeight="14.25" x14ac:dyDescent="0.2"/>
  <cols>
    <col min="1" max="1" width="56" customWidth="1"/>
    <col min="2" max="2" width="8.125" customWidth="1"/>
    <col min="3" max="4" width="11.875" customWidth="1"/>
    <col min="5" max="5" width="12" bestFit="1" customWidth="1"/>
  </cols>
  <sheetData>
    <row r="1" spans="1:5" s="30" customFormat="1" ht="23.25" x14ac:dyDescent="0.5">
      <c r="A1" s="261" t="s">
        <v>0</v>
      </c>
      <c r="B1" s="261"/>
      <c r="C1" s="261"/>
      <c r="D1" s="261"/>
    </row>
    <row r="2" spans="1:5" s="30" customFormat="1" ht="23.25" x14ac:dyDescent="0.5">
      <c r="A2" s="261" t="s">
        <v>154</v>
      </c>
      <c r="B2" s="261"/>
      <c r="C2" s="261"/>
      <c r="D2" s="261"/>
    </row>
    <row r="3" spans="1:5" s="30" customFormat="1" ht="23.25" x14ac:dyDescent="0.5">
      <c r="A3" s="261" t="s">
        <v>241</v>
      </c>
      <c r="B3" s="261"/>
      <c r="C3" s="261"/>
      <c r="D3" s="261"/>
    </row>
    <row r="4" spans="1:5" s="30" customFormat="1" ht="23.25" x14ac:dyDescent="0.5">
      <c r="D4" s="52" t="s">
        <v>4</v>
      </c>
    </row>
    <row r="5" spans="1:5" s="30" customFormat="1" ht="23.25" x14ac:dyDescent="0.5">
      <c r="A5" s="31" t="s">
        <v>25</v>
      </c>
      <c r="B5" s="31" t="s">
        <v>155</v>
      </c>
      <c r="C5" s="31" t="s">
        <v>156</v>
      </c>
      <c r="D5" s="31" t="s">
        <v>157</v>
      </c>
    </row>
    <row r="6" spans="1:5" s="30" customFormat="1" ht="23.25" x14ac:dyDescent="0.5">
      <c r="A6" s="53" t="s">
        <v>158</v>
      </c>
      <c r="B6" s="56">
        <v>111000</v>
      </c>
      <c r="C6" s="58" t="s">
        <v>11</v>
      </c>
      <c r="D6" s="61"/>
    </row>
    <row r="7" spans="1:5" s="30" customFormat="1" ht="23.25" x14ac:dyDescent="0.5">
      <c r="A7" s="54" t="s">
        <v>159</v>
      </c>
      <c r="B7" s="54">
        <v>111201</v>
      </c>
      <c r="C7" s="58">
        <v>30048237.600000001</v>
      </c>
      <c r="D7" s="62"/>
    </row>
    <row r="8" spans="1:5" s="30" customFormat="1" ht="23.25" x14ac:dyDescent="0.5">
      <c r="A8" s="54" t="s">
        <v>160</v>
      </c>
      <c r="B8" s="54">
        <v>111201</v>
      </c>
      <c r="C8" s="58">
        <v>968389.75</v>
      </c>
      <c r="D8" s="62"/>
    </row>
    <row r="9" spans="1:5" s="30" customFormat="1" ht="23.25" x14ac:dyDescent="0.5">
      <c r="A9" s="54" t="s">
        <v>161</v>
      </c>
      <c r="B9" s="54">
        <v>111202</v>
      </c>
      <c r="C9" s="58">
        <v>5.99</v>
      </c>
      <c r="D9" s="62"/>
    </row>
    <row r="10" spans="1:5" s="30" customFormat="1" ht="23.25" x14ac:dyDescent="0.5">
      <c r="A10" s="54" t="s">
        <v>162</v>
      </c>
      <c r="B10" s="54">
        <v>111201</v>
      </c>
      <c r="C10" s="58">
        <v>2866.57</v>
      </c>
      <c r="D10" s="62"/>
    </row>
    <row r="11" spans="1:5" s="30" customFormat="1" ht="23.25" x14ac:dyDescent="0.5">
      <c r="A11" s="54" t="s">
        <v>163</v>
      </c>
      <c r="B11" s="54">
        <v>111201</v>
      </c>
      <c r="C11" s="58">
        <v>95644.64</v>
      </c>
      <c r="D11" s="62"/>
    </row>
    <row r="12" spans="1:5" s="30" customFormat="1" ht="23.25" x14ac:dyDescent="0.5">
      <c r="A12" s="54" t="s">
        <v>242</v>
      </c>
      <c r="B12" s="54">
        <v>111202</v>
      </c>
      <c r="C12" s="58">
        <v>118438.78</v>
      </c>
      <c r="D12" s="62"/>
    </row>
    <row r="13" spans="1:5" s="30" customFormat="1" ht="23.25" x14ac:dyDescent="0.5">
      <c r="A13" s="54" t="s">
        <v>164</v>
      </c>
      <c r="B13" s="54">
        <v>111201</v>
      </c>
      <c r="C13" s="58">
        <v>2616.89</v>
      </c>
      <c r="D13" s="62"/>
      <c r="E13" s="36"/>
    </row>
    <row r="14" spans="1:5" s="30" customFormat="1" ht="23.25" x14ac:dyDescent="0.5">
      <c r="A14" s="54" t="s">
        <v>165</v>
      </c>
      <c r="B14" s="54">
        <v>113100</v>
      </c>
      <c r="C14" s="58">
        <v>9456</v>
      </c>
      <c r="D14" s="62"/>
    </row>
    <row r="15" spans="1:5" s="30" customFormat="1" ht="23.25" x14ac:dyDescent="0.5">
      <c r="A15" s="54" t="s">
        <v>166</v>
      </c>
      <c r="B15" s="54">
        <v>113200</v>
      </c>
      <c r="C15" s="58">
        <v>6927000</v>
      </c>
      <c r="D15" s="62"/>
    </row>
    <row r="16" spans="1:5" s="30" customFormat="1" ht="23.25" x14ac:dyDescent="0.5">
      <c r="A16" s="54" t="s">
        <v>167</v>
      </c>
      <c r="B16" s="54">
        <v>113301</v>
      </c>
      <c r="C16" s="58">
        <v>3630</v>
      </c>
      <c r="D16" s="62"/>
    </row>
    <row r="17" spans="1:5" s="30" customFormat="1" ht="23.25" x14ac:dyDescent="0.5">
      <c r="A17" s="54" t="s">
        <v>168</v>
      </c>
      <c r="B17" s="54">
        <v>113302</v>
      </c>
      <c r="C17" s="58">
        <v>26573.9</v>
      </c>
      <c r="D17" s="62"/>
    </row>
    <row r="18" spans="1:5" s="30" customFormat="1" ht="23.25" x14ac:dyDescent="0.5">
      <c r="A18" s="54" t="s">
        <v>169</v>
      </c>
      <c r="B18" s="54">
        <v>113303</v>
      </c>
      <c r="C18" s="58" t="s">
        <v>11</v>
      </c>
      <c r="D18" s="62"/>
    </row>
    <row r="19" spans="1:5" s="30" customFormat="1" ht="23.25" x14ac:dyDescent="0.5">
      <c r="A19" s="54" t="s">
        <v>170</v>
      </c>
      <c r="B19" s="54">
        <v>113400</v>
      </c>
      <c r="C19" s="58" t="s">
        <v>11</v>
      </c>
      <c r="D19" s="62"/>
    </row>
    <row r="20" spans="1:5" s="30" customFormat="1" ht="23.25" x14ac:dyDescent="0.5">
      <c r="A20" s="54" t="s">
        <v>171</v>
      </c>
      <c r="B20" s="54">
        <v>113500</v>
      </c>
      <c r="C20" s="58">
        <v>426000</v>
      </c>
      <c r="D20" s="62"/>
    </row>
    <row r="21" spans="1:5" s="30" customFormat="1" ht="23.25" x14ac:dyDescent="0.5">
      <c r="A21" s="54" t="s">
        <v>172</v>
      </c>
      <c r="B21" s="54">
        <v>113600</v>
      </c>
      <c r="C21" s="58">
        <v>270500</v>
      </c>
      <c r="D21" s="62"/>
    </row>
    <row r="22" spans="1:5" s="30" customFormat="1" ht="23.25" x14ac:dyDescent="0.5">
      <c r="A22" s="54" t="s">
        <v>173</v>
      </c>
      <c r="B22" s="54"/>
      <c r="C22" s="58">
        <v>0</v>
      </c>
      <c r="D22" s="62"/>
    </row>
    <row r="23" spans="1:5" s="30" customFormat="1" ht="23.25" x14ac:dyDescent="0.5">
      <c r="A23" s="54" t="s">
        <v>245</v>
      </c>
      <c r="B23" s="54"/>
      <c r="C23" s="58"/>
      <c r="D23" s="62">
        <v>9456</v>
      </c>
    </row>
    <row r="24" spans="1:5" s="30" customFormat="1" ht="23.25" x14ac:dyDescent="0.5">
      <c r="A24" s="54" t="s">
        <v>174</v>
      </c>
      <c r="B24" s="54">
        <v>211000</v>
      </c>
      <c r="C24" s="58"/>
      <c r="D24" s="62">
        <v>8633518</v>
      </c>
    </row>
    <row r="25" spans="1:5" s="30" customFormat="1" ht="23.25" x14ac:dyDescent="0.5">
      <c r="A25" s="54" t="s">
        <v>175</v>
      </c>
      <c r="B25" s="54">
        <v>215000</v>
      </c>
      <c r="C25" s="58"/>
      <c r="D25" s="62">
        <v>3197685.81</v>
      </c>
    </row>
    <row r="26" spans="1:5" s="30" customFormat="1" ht="23.25" x14ac:dyDescent="0.5">
      <c r="A26" s="54" t="s">
        <v>19</v>
      </c>
      <c r="B26" s="54">
        <v>31000</v>
      </c>
      <c r="C26" s="58"/>
      <c r="D26" s="62">
        <v>15754596.199999999</v>
      </c>
    </row>
    <row r="27" spans="1:5" s="30" customFormat="1" ht="23.25" x14ac:dyDescent="0.5">
      <c r="A27" s="55" t="s">
        <v>176</v>
      </c>
      <c r="B27" s="55">
        <v>320000</v>
      </c>
      <c r="C27" s="59"/>
      <c r="D27" s="59">
        <v>11304104.109999999</v>
      </c>
    </row>
    <row r="28" spans="1:5" s="30" customFormat="1" ht="24" thickBot="1" x14ac:dyDescent="0.55000000000000004">
      <c r="A28" s="64" t="s">
        <v>27</v>
      </c>
      <c r="B28" s="57"/>
      <c r="C28" s="60">
        <f>SUM(C6:C27)</f>
        <v>38899360.119999997</v>
      </c>
      <c r="D28" s="60">
        <f>SUM(D23:D27)</f>
        <v>38899360.119999997</v>
      </c>
      <c r="E28" s="36">
        <f>C28-D28</f>
        <v>0</v>
      </c>
    </row>
    <row r="29" spans="1:5" s="30" customFormat="1" ht="24" thickTop="1" x14ac:dyDescent="0.5">
      <c r="C29" s="36"/>
    </row>
    <row r="30" spans="1:5" s="30" customFormat="1" ht="23.25" x14ac:dyDescent="0.5">
      <c r="A30" s="30" t="s">
        <v>188</v>
      </c>
    </row>
    <row r="31" spans="1:5" s="30" customFormat="1" ht="23.25" x14ac:dyDescent="0.5">
      <c r="A31" s="30" t="s">
        <v>189</v>
      </c>
    </row>
  </sheetData>
  <mergeCells count="3">
    <mergeCell ref="A1:D1"/>
    <mergeCell ref="A2:D2"/>
    <mergeCell ref="A3:D3"/>
  </mergeCells>
  <pageMargins left="0.28000000000000003" right="0.34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sqref="A1:C1"/>
    </sheetView>
  </sheetViews>
  <sheetFormatPr defaultRowHeight="14.25" x14ac:dyDescent="0.2"/>
  <cols>
    <col min="1" max="1" width="41.5" customWidth="1"/>
    <col min="2" max="2" width="20.125" customWidth="1"/>
    <col min="3" max="3" width="13.375" customWidth="1"/>
  </cols>
  <sheetData>
    <row r="1" spans="1:3" s="30" customFormat="1" ht="25.5" customHeight="1" x14ac:dyDescent="0.5">
      <c r="A1" s="239" t="s">
        <v>184</v>
      </c>
      <c r="B1" s="262"/>
      <c r="C1" s="218"/>
    </row>
    <row r="2" spans="1:3" s="30" customFormat="1" ht="25.5" customHeight="1" x14ac:dyDescent="0.5">
      <c r="A2" s="96"/>
      <c r="B2" s="96">
        <v>2561</v>
      </c>
      <c r="C2" s="39">
        <v>2560</v>
      </c>
    </row>
    <row r="3" spans="1:3" s="30" customFormat="1" ht="22.5" customHeight="1" x14ac:dyDescent="0.5">
      <c r="A3" s="30" t="s">
        <v>180</v>
      </c>
      <c r="B3" s="35">
        <v>196000</v>
      </c>
      <c r="C3" s="35">
        <v>196000</v>
      </c>
    </row>
    <row r="4" spans="1:3" s="30" customFormat="1" ht="22.5" customHeight="1" x14ac:dyDescent="0.5">
      <c r="A4" s="30" t="s">
        <v>181</v>
      </c>
      <c r="B4" s="35">
        <v>44800</v>
      </c>
      <c r="C4" s="35">
        <v>44800</v>
      </c>
    </row>
    <row r="5" spans="1:3" s="30" customFormat="1" ht="22.5" customHeight="1" x14ac:dyDescent="0.5">
      <c r="A5" s="30" t="s">
        <v>185</v>
      </c>
      <c r="B5" s="35">
        <v>9151.6</v>
      </c>
      <c r="C5" s="35">
        <v>9151.6</v>
      </c>
    </row>
    <row r="6" spans="1:3" s="30" customFormat="1" ht="22.5" customHeight="1" x14ac:dyDescent="0.5">
      <c r="A6" s="30" t="s">
        <v>186</v>
      </c>
      <c r="B6" s="35">
        <v>18000</v>
      </c>
      <c r="C6" s="35">
        <v>18000</v>
      </c>
    </row>
    <row r="7" spans="1:3" s="30" customFormat="1" ht="22.5" customHeight="1" x14ac:dyDescent="0.5">
      <c r="A7" s="30" t="s">
        <v>182</v>
      </c>
      <c r="B7" s="35">
        <v>4301</v>
      </c>
      <c r="C7" s="35">
        <v>4280</v>
      </c>
    </row>
    <row r="8" spans="1:3" s="30" customFormat="1" ht="22.5" customHeight="1" x14ac:dyDescent="0.5">
      <c r="A8" s="30" t="s">
        <v>187</v>
      </c>
      <c r="B8" s="35">
        <v>278271</v>
      </c>
      <c r="C8" s="35">
        <v>278271</v>
      </c>
    </row>
    <row r="9" spans="1:3" s="30" customFormat="1" ht="24" thickBot="1" x14ac:dyDescent="0.55000000000000004">
      <c r="A9" s="39" t="s">
        <v>27</v>
      </c>
      <c r="B9" s="72">
        <f>SUM(B3:B8)</f>
        <v>550523.6</v>
      </c>
      <c r="C9" s="72">
        <f>SUM(C3:C8)</f>
        <v>550502.6</v>
      </c>
    </row>
    <row r="10" spans="1:3" ht="15" thickTop="1" x14ac:dyDescent="0.2"/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6" workbookViewId="0">
      <selection activeCell="B7" sqref="B7"/>
    </sheetView>
  </sheetViews>
  <sheetFormatPr defaultRowHeight="14.25" x14ac:dyDescent="0.2"/>
  <cols>
    <col min="1" max="1" width="24.125" customWidth="1"/>
    <col min="2" max="2" width="39.875" customWidth="1"/>
    <col min="3" max="3" width="12.125" customWidth="1"/>
    <col min="5" max="5" width="14.125" customWidth="1"/>
    <col min="6" max="6" width="15.75" bestFit="1" customWidth="1"/>
    <col min="7" max="7" width="12.5" customWidth="1"/>
  </cols>
  <sheetData>
    <row r="1" spans="1:6" s="30" customFormat="1" ht="23.25" x14ac:dyDescent="0.5">
      <c r="A1" s="239" t="s">
        <v>0</v>
      </c>
      <c r="B1" s="239"/>
      <c r="C1" s="239"/>
    </row>
    <row r="2" spans="1:6" s="30" customFormat="1" ht="23.25" x14ac:dyDescent="0.5">
      <c r="A2" s="239" t="s">
        <v>1</v>
      </c>
      <c r="B2" s="239"/>
      <c r="C2" s="239"/>
    </row>
    <row r="3" spans="1:6" s="30" customFormat="1" ht="23.25" x14ac:dyDescent="0.5">
      <c r="A3" s="239" t="s">
        <v>206</v>
      </c>
      <c r="B3" s="239"/>
      <c r="C3" s="239"/>
    </row>
    <row r="4" spans="1:6" s="37" customFormat="1" ht="23.25" x14ac:dyDescent="0.5">
      <c r="F4" s="38"/>
    </row>
    <row r="5" spans="1:6" s="30" customFormat="1" ht="23.25" x14ac:dyDescent="0.5">
      <c r="A5" s="37" t="s">
        <v>305</v>
      </c>
      <c r="B5" s="37"/>
      <c r="C5" s="37"/>
    </row>
    <row r="6" spans="1:6" s="30" customFormat="1" ht="23.25" x14ac:dyDescent="0.5">
      <c r="A6" s="142" t="s">
        <v>250</v>
      </c>
      <c r="B6" s="37"/>
      <c r="C6" s="37"/>
    </row>
    <row r="7" spans="1:6" s="30" customFormat="1" ht="23.25" x14ac:dyDescent="0.5">
      <c r="A7" s="82" t="s">
        <v>258</v>
      </c>
      <c r="B7" s="82" t="s">
        <v>387</v>
      </c>
      <c r="C7" s="82" t="s">
        <v>80</v>
      </c>
    </row>
    <row r="8" spans="1:6" s="30" customFormat="1" ht="23.25" x14ac:dyDescent="0.5">
      <c r="A8" s="34" t="s">
        <v>323</v>
      </c>
      <c r="B8" s="34" t="s">
        <v>199</v>
      </c>
      <c r="C8" s="33">
        <v>38000</v>
      </c>
    </row>
    <row r="9" spans="1:6" ht="23.25" x14ac:dyDescent="0.5">
      <c r="A9" s="34" t="s">
        <v>322</v>
      </c>
      <c r="B9" s="34" t="s">
        <v>200</v>
      </c>
      <c r="C9" s="33">
        <v>28000</v>
      </c>
    </row>
    <row r="10" spans="1:6" ht="23.25" x14ac:dyDescent="0.5">
      <c r="A10" s="34" t="s">
        <v>321</v>
      </c>
      <c r="B10" s="34" t="s">
        <v>201</v>
      </c>
      <c r="C10" s="33">
        <v>40000</v>
      </c>
    </row>
    <row r="11" spans="1:6" ht="23.25" x14ac:dyDescent="0.5">
      <c r="A11" s="34" t="s">
        <v>320</v>
      </c>
      <c r="B11" s="34" t="s">
        <v>202</v>
      </c>
      <c r="C11" s="33">
        <v>80000</v>
      </c>
    </row>
    <row r="12" spans="1:6" ht="23.25" x14ac:dyDescent="0.5">
      <c r="A12" s="34" t="s">
        <v>318</v>
      </c>
      <c r="B12" s="34" t="s">
        <v>207</v>
      </c>
      <c r="C12" s="33">
        <v>40000</v>
      </c>
    </row>
    <row r="13" spans="1:6" ht="23.25" x14ac:dyDescent="0.5">
      <c r="A13" s="34" t="s">
        <v>316</v>
      </c>
      <c r="B13" s="34" t="s">
        <v>203</v>
      </c>
      <c r="C13" s="33">
        <v>100000</v>
      </c>
    </row>
    <row r="14" spans="1:6" ht="23.25" x14ac:dyDescent="0.5">
      <c r="A14" s="34" t="s">
        <v>324</v>
      </c>
      <c r="B14" s="34" t="s">
        <v>317</v>
      </c>
      <c r="C14" s="33">
        <v>100000</v>
      </c>
    </row>
    <row r="15" spans="1:6" ht="24" thickBot="1" x14ac:dyDescent="0.55000000000000004">
      <c r="A15" s="263" t="s">
        <v>27</v>
      </c>
      <c r="B15" s="264"/>
      <c r="C15" s="154">
        <f>SUM(C8:C14)</f>
        <v>426000</v>
      </c>
    </row>
    <row r="16" spans="1:6" ht="15" thickTop="1" x14ac:dyDescent="0.2"/>
    <row r="17" spans="1:3" ht="23.25" x14ac:dyDescent="0.5">
      <c r="B17" s="37"/>
      <c r="C17" s="37"/>
    </row>
    <row r="18" spans="1:3" ht="23.25" x14ac:dyDescent="0.5">
      <c r="A18" s="142" t="s">
        <v>251</v>
      </c>
      <c r="B18" s="39"/>
      <c r="C18" s="39"/>
    </row>
    <row r="19" spans="1:3" ht="23.25" x14ac:dyDescent="0.5">
      <c r="A19" s="82" t="s">
        <v>258</v>
      </c>
      <c r="B19" s="82" t="s">
        <v>129</v>
      </c>
      <c r="C19" s="82" t="s">
        <v>80</v>
      </c>
    </row>
    <row r="20" spans="1:3" ht="23.25" x14ac:dyDescent="0.5">
      <c r="A20" s="34" t="s">
        <v>323</v>
      </c>
      <c r="B20" s="34" t="s">
        <v>199</v>
      </c>
      <c r="C20" s="33">
        <v>38000</v>
      </c>
    </row>
    <row r="21" spans="1:3" ht="23.25" x14ac:dyDescent="0.5">
      <c r="A21" s="34" t="s">
        <v>322</v>
      </c>
      <c r="B21" s="34" t="s">
        <v>200</v>
      </c>
      <c r="C21" s="33">
        <v>28000</v>
      </c>
    </row>
    <row r="22" spans="1:3" ht="23.25" x14ac:dyDescent="0.5">
      <c r="A22" s="34" t="s">
        <v>321</v>
      </c>
      <c r="B22" s="34" t="s">
        <v>201</v>
      </c>
      <c r="C22" s="33">
        <v>40000</v>
      </c>
    </row>
    <row r="23" spans="1:3" ht="23.25" x14ac:dyDescent="0.5">
      <c r="A23" s="34" t="s">
        <v>320</v>
      </c>
      <c r="B23" s="34" t="s">
        <v>202</v>
      </c>
      <c r="C23" s="33">
        <v>80000</v>
      </c>
    </row>
    <row r="24" spans="1:3" ht="23.25" x14ac:dyDescent="0.5">
      <c r="A24" s="34" t="s">
        <v>318</v>
      </c>
      <c r="B24" s="34" t="s">
        <v>207</v>
      </c>
      <c r="C24" s="33">
        <v>40000</v>
      </c>
    </row>
    <row r="25" spans="1:3" ht="23.25" x14ac:dyDescent="0.5">
      <c r="A25" s="34" t="s">
        <v>319</v>
      </c>
      <c r="B25" s="34" t="s">
        <v>261</v>
      </c>
      <c r="C25" s="33">
        <v>20000</v>
      </c>
    </row>
    <row r="26" spans="1:3" ht="23.25" x14ac:dyDescent="0.5">
      <c r="A26" s="34" t="s">
        <v>316</v>
      </c>
      <c r="B26" s="34" t="s">
        <v>203</v>
      </c>
      <c r="C26" s="33">
        <v>100000</v>
      </c>
    </row>
    <row r="27" spans="1:3" ht="24" thickBot="1" x14ac:dyDescent="0.55000000000000004">
      <c r="A27" s="263" t="s">
        <v>27</v>
      </c>
      <c r="B27" s="264"/>
      <c r="C27" s="153">
        <f>SUM(C19:C26)</f>
        <v>346000</v>
      </c>
    </row>
    <row r="28" spans="1:3" ht="15" thickTop="1" x14ac:dyDescent="0.2"/>
  </sheetData>
  <mergeCells count="5">
    <mergeCell ref="A15:B15"/>
    <mergeCell ref="A27:B27"/>
    <mergeCell ref="A1:C1"/>
    <mergeCell ref="A2:C2"/>
    <mergeCell ref="A3:C3"/>
  </mergeCells>
  <pageMargins left="1.1399999999999999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6" workbookViewId="0">
      <selection activeCell="F7" sqref="F7"/>
    </sheetView>
  </sheetViews>
  <sheetFormatPr defaultRowHeight="14.25" x14ac:dyDescent="0.2"/>
  <cols>
    <col min="1" max="1" width="19.375" customWidth="1"/>
    <col min="2" max="2" width="20.125" customWidth="1"/>
    <col min="3" max="3" width="17.875" customWidth="1"/>
    <col min="4" max="4" width="18.125" customWidth="1"/>
  </cols>
  <sheetData>
    <row r="1" spans="1:5" s="30" customFormat="1" ht="23.25" x14ac:dyDescent="0.5">
      <c r="A1" s="239" t="s">
        <v>0</v>
      </c>
      <c r="B1" s="239"/>
      <c r="C1" s="239"/>
      <c r="D1" s="239"/>
      <c r="E1" s="239"/>
    </row>
    <row r="2" spans="1:5" s="30" customFormat="1" ht="23.25" x14ac:dyDescent="0.5">
      <c r="A2" s="239" t="s">
        <v>75</v>
      </c>
      <c r="B2" s="239"/>
      <c r="C2" s="239"/>
      <c r="D2" s="239"/>
      <c r="E2" s="239"/>
    </row>
    <row r="3" spans="1:5" s="30" customFormat="1" ht="23.25" x14ac:dyDescent="0.5">
      <c r="A3" s="239" t="s">
        <v>204</v>
      </c>
      <c r="B3" s="239"/>
      <c r="C3" s="239"/>
      <c r="D3" s="239"/>
      <c r="E3" s="239"/>
    </row>
    <row r="4" spans="1:5" s="30" customFormat="1" ht="23.25" x14ac:dyDescent="0.5">
      <c r="A4" s="78"/>
      <c r="B4" s="78"/>
      <c r="C4" s="78"/>
      <c r="D4" s="78"/>
      <c r="E4" s="78"/>
    </row>
    <row r="5" spans="1:5" s="30" customFormat="1" ht="23.25" x14ac:dyDescent="0.5">
      <c r="A5" s="37" t="s">
        <v>306</v>
      </c>
    </row>
    <row r="6" spans="1:5" s="30" customFormat="1" ht="23.25" x14ac:dyDescent="0.5">
      <c r="A6" s="142">
        <v>2561</v>
      </c>
    </row>
    <row r="7" spans="1:5" s="30" customFormat="1" ht="23.25" x14ac:dyDescent="0.5">
      <c r="A7" s="82" t="s">
        <v>258</v>
      </c>
      <c r="B7" s="82" t="s">
        <v>126</v>
      </c>
      <c r="C7" s="82" t="s">
        <v>25</v>
      </c>
      <c r="D7" s="82" t="s">
        <v>80</v>
      </c>
    </row>
    <row r="8" spans="1:5" s="30" customFormat="1" ht="23.25" x14ac:dyDescent="0.5">
      <c r="A8" s="34" t="s">
        <v>259</v>
      </c>
      <c r="B8" s="34" t="s">
        <v>130</v>
      </c>
      <c r="C8" s="34" t="s">
        <v>260</v>
      </c>
      <c r="D8" s="33">
        <v>9456</v>
      </c>
    </row>
    <row r="9" spans="1:5" s="30" customFormat="1" ht="23.25" x14ac:dyDescent="0.5">
      <c r="A9" s="241" t="s">
        <v>27</v>
      </c>
      <c r="B9" s="265"/>
      <c r="C9" s="242"/>
      <c r="D9" s="91">
        <f>SUM(D8)</f>
        <v>9456</v>
      </c>
    </row>
    <row r="10" spans="1:5" s="30" customFormat="1" ht="23.25" x14ac:dyDescent="0.5"/>
    <row r="11" spans="1:5" s="30" customFormat="1" ht="23.25" x14ac:dyDescent="0.5"/>
    <row r="12" spans="1:5" s="30" customFormat="1" ht="23.25" x14ac:dyDescent="0.5">
      <c r="A12" s="37" t="s">
        <v>307</v>
      </c>
      <c r="B12" s="37"/>
      <c r="C12" s="39">
        <v>2561</v>
      </c>
      <c r="D12" s="39">
        <v>2560</v>
      </c>
    </row>
    <row r="13" spans="1:5" s="30" customFormat="1" ht="23.25" x14ac:dyDescent="0.5">
      <c r="A13" s="158" t="s">
        <v>308</v>
      </c>
      <c r="B13" s="158"/>
      <c r="C13" s="159" t="s">
        <v>11</v>
      </c>
      <c r="D13" s="160">
        <v>36770</v>
      </c>
    </row>
    <row r="14" spans="1:5" s="30" customFormat="1" ht="23.25" x14ac:dyDescent="0.5">
      <c r="A14" s="158" t="s">
        <v>309</v>
      </c>
      <c r="B14" s="158"/>
      <c r="C14" s="159" t="s">
        <v>11</v>
      </c>
      <c r="D14" s="160">
        <v>997.3</v>
      </c>
    </row>
    <row r="15" spans="1:5" s="30" customFormat="1" ht="23.25" x14ac:dyDescent="0.5">
      <c r="A15" s="158" t="s">
        <v>310</v>
      </c>
      <c r="B15" s="161"/>
      <c r="C15" s="160">
        <v>3503000</v>
      </c>
      <c r="D15" s="160"/>
    </row>
    <row r="16" spans="1:5" ht="23.25" x14ac:dyDescent="0.5">
      <c r="A16" s="158" t="s">
        <v>311</v>
      </c>
      <c r="B16" s="162"/>
      <c r="C16" s="160"/>
      <c r="D16" s="160"/>
    </row>
    <row r="17" spans="1:4" s="144" customFormat="1" ht="23.25" x14ac:dyDescent="0.5">
      <c r="A17" s="158" t="s">
        <v>312</v>
      </c>
      <c r="B17" s="158"/>
      <c r="C17" s="160"/>
      <c r="D17" s="160"/>
    </row>
    <row r="18" spans="1:4" s="30" customFormat="1" ht="23.25" x14ac:dyDescent="0.5">
      <c r="A18" s="158" t="s">
        <v>313</v>
      </c>
      <c r="B18" s="158"/>
      <c r="C18" s="160"/>
      <c r="D18" s="158"/>
    </row>
    <row r="19" spans="1:4" s="30" customFormat="1" ht="23.25" x14ac:dyDescent="0.5">
      <c r="A19" s="158" t="s">
        <v>310</v>
      </c>
      <c r="B19" s="161"/>
      <c r="C19" s="160">
        <v>3424000</v>
      </c>
      <c r="D19" s="158"/>
    </row>
    <row r="20" spans="1:4" s="30" customFormat="1" ht="23.25" x14ac:dyDescent="0.5">
      <c r="A20" s="158" t="s">
        <v>311</v>
      </c>
      <c r="B20" s="162"/>
      <c r="C20" s="160"/>
      <c r="D20" s="158"/>
    </row>
    <row r="21" spans="1:4" s="30" customFormat="1" ht="23.25" x14ac:dyDescent="0.5">
      <c r="A21" s="158" t="s">
        <v>314</v>
      </c>
      <c r="B21" s="158"/>
      <c r="C21" s="160"/>
      <c r="D21" s="158"/>
    </row>
    <row r="22" spans="1:4" s="30" customFormat="1" ht="23.25" x14ac:dyDescent="0.5">
      <c r="A22" s="158" t="s">
        <v>313</v>
      </c>
      <c r="B22" s="158"/>
      <c r="C22" s="160"/>
      <c r="D22" s="158"/>
    </row>
    <row r="23" spans="1:4" s="30" customFormat="1" ht="24" thickBot="1" x14ac:dyDescent="0.55000000000000004">
      <c r="A23" s="266" t="s">
        <v>27</v>
      </c>
      <c r="B23" s="266"/>
      <c r="C23" s="72">
        <f>SUM(C13:C22)</f>
        <v>6927000</v>
      </c>
      <c r="D23" s="90">
        <f>SUM(D13:D22)</f>
        <v>37767.300000000003</v>
      </c>
    </row>
    <row r="24" spans="1:4" s="30" customFormat="1" ht="24" thickTop="1" x14ac:dyDescent="0.5">
      <c r="A24"/>
      <c r="B24"/>
      <c r="C24"/>
      <c r="D24"/>
    </row>
  </sheetData>
  <mergeCells count="5">
    <mergeCell ref="A1:E1"/>
    <mergeCell ref="A2:E2"/>
    <mergeCell ref="A3:E3"/>
    <mergeCell ref="A9:C9"/>
    <mergeCell ref="A23:B2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6" sqref="B6"/>
    </sheetView>
  </sheetViews>
  <sheetFormatPr defaultRowHeight="14.25" x14ac:dyDescent="0.2"/>
  <cols>
    <col min="2" max="2" width="35.875" customWidth="1"/>
    <col min="3" max="3" width="14" customWidth="1"/>
    <col min="4" max="4" width="0.75" customWidth="1"/>
    <col min="5" max="5" width="12.125" customWidth="1"/>
  </cols>
  <sheetData>
    <row r="1" spans="1:5" s="30" customFormat="1" ht="23.25" x14ac:dyDescent="0.5">
      <c r="A1" s="239" t="s">
        <v>0</v>
      </c>
      <c r="B1" s="239"/>
      <c r="C1" s="239"/>
      <c r="D1" s="239"/>
    </row>
    <row r="2" spans="1:5" s="30" customFormat="1" ht="23.25" x14ac:dyDescent="0.5">
      <c r="A2" s="239" t="s">
        <v>75</v>
      </c>
      <c r="B2" s="239"/>
      <c r="C2" s="239"/>
      <c r="D2" s="239"/>
    </row>
    <row r="3" spans="1:5" s="30" customFormat="1" ht="23.25" x14ac:dyDescent="0.5">
      <c r="A3" s="239" t="s">
        <v>204</v>
      </c>
      <c r="B3" s="239"/>
      <c r="C3" s="239"/>
      <c r="D3" s="239"/>
    </row>
    <row r="4" spans="1:5" s="30" customFormat="1" ht="23.25" x14ac:dyDescent="0.5">
      <c r="A4" s="37"/>
      <c r="B4" s="37"/>
      <c r="C4" s="37"/>
      <c r="D4" s="37"/>
    </row>
    <row r="5" spans="1:5" s="30" customFormat="1" ht="23.25" x14ac:dyDescent="0.5">
      <c r="A5" s="37" t="s">
        <v>325</v>
      </c>
      <c r="B5" s="37"/>
      <c r="C5" s="39">
        <v>2561</v>
      </c>
      <c r="D5" s="39"/>
      <c r="E5" s="39">
        <v>2560</v>
      </c>
    </row>
    <row r="6" spans="1:5" s="30" customFormat="1" ht="23.25" x14ac:dyDescent="0.5">
      <c r="B6" s="30" t="s">
        <v>326</v>
      </c>
      <c r="C6" s="35">
        <v>270500</v>
      </c>
      <c r="D6" s="35"/>
      <c r="E6" s="35">
        <v>273500</v>
      </c>
    </row>
    <row r="7" spans="1:5" s="30" customFormat="1" ht="23.25" x14ac:dyDescent="0.5">
      <c r="C7" s="35"/>
      <c r="D7" s="35"/>
      <c r="E7" s="35"/>
    </row>
    <row r="8" spans="1:5" s="30" customFormat="1" ht="24" thickBot="1" x14ac:dyDescent="0.55000000000000004">
      <c r="B8" s="39" t="s">
        <v>27</v>
      </c>
      <c r="C8" s="90">
        <v>270500</v>
      </c>
      <c r="D8" s="86"/>
      <c r="E8" s="90">
        <v>273500</v>
      </c>
    </row>
    <row r="9" spans="1:5" ht="15" thickTop="1" x14ac:dyDescent="0.2"/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J19" sqref="J19"/>
    </sheetView>
  </sheetViews>
  <sheetFormatPr defaultRowHeight="14.25" x14ac:dyDescent="0.2"/>
  <sheetData>
    <row r="1" spans="1:9" s="37" customFormat="1" ht="23.25" x14ac:dyDescent="0.5">
      <c r="A1" s="239" t="s">
        <v>0</v>
      </c>
      <c r="B1" s="239"/>
      <c r="C1" s="239"/>
      <c r="D1" s="239"/>
      <c r="E1" s="239"/>
      <c r="F1" s="239"/>
      <c r="G1" s="239"/>
      <c r="H1" s="239"/>
      <c r="I1" s="239"/>
    </row>
    <row r="2" spans="1:9" s="37" customFormat="1" ht="23.25" x14ac:dyDescent="0.5">
      <c r="A2" s="239" t="s">
        <v>75</v>
      </c>
      <c r="B2" s="239"/>
      <c r="C2" s="239"/>
      <c r="D2" s="239"/>
      <c r="E2" s="239"/>
      <c r="F2" s="239"/>
      <c r="G2" s="239"/>
      <c r="H2" s="239"/>
      <c r="I2" s="239"/>
    </row>
    <row r="3" spans="1:9" s="37" customFormat="1" ht="23.25" x14ac:dyDescent="0.5">
      <c r="A3" s="239" t="s">
        <v>204</v>
      </c>
      <c r="B3" s="239"/>
      <c r="C3" s="239"/>
      <c r="D3" s="239"/>
      <c r="E3" s="239"/>
      <c r="F3" s="239"/>
      <c r="G3" s="239"/>
      <c r="H3" s="239"/>
      <c r="I3" s="239"/>
    </row>
    <row r="4" spans="1:9" s="37" customFormat="1" ht="23.25" x14ac:dyDescent="0.5">
      <c r="A4" s="37" t="s">
        <v>337</v>
      </c>
    </row>
    <row r="5" spans="1:9" s="30" customFormat="1" ht="23.25" x14ac:dyDescent="0.5">
      <c r="B5" s="30" t="s">
        <v>338</v>
      </c>
    </row>
    <row r="6" spans="1:9" s="30" customFormat="1" ht="23.25" x14ac:dyDescent="0.5">
      <c r="A6" s="30" t="s">
        <v>339</v>
      </c>
    </row>
    <row r="7" spans="1:9" s="30" customFormat="1" ht="23.25" x14ac:dyDescent="0.5">
      <c r="A7" s="30" t="s">
        <v>340</v>
      </c>
    </row>
    <row r="8" spans="1:9" s="30" customFormat="1" ht="23.25" x14ac:dyDescent="0.5">
      <c r="A8" s="30" t="s">
        <v>341</v>
      </c>
      <c r="B8" s="30" t="s">
        <v>342</v>
      </c>
    </row>
    <row r="9" spans="1:9" s="30" customFormat="1" ht="23.25" x14ac:dyDescent="0.5">
      <c r="B9" s="30" t="s">
        <v>343</v>
      </c>
    </row>
    <row r="10" spans="1:9" s="30" customFormat="1" ht="23.25" x14ac:dyDescent="0.5">
      <c r="B10" s="30" t="s">
        <v>344</v>
      </c>
    </row>
    <row r="11" spans="1:9" s="30" customFormat="1" ht="23.25" x14ac:dyDescent="0.5">
      <c r="B11" s="30" t="s">
        <v>345</v>
      </c>
    </row>
    <row r="12" spans="1:9" s="30" customFormat="1" ht="23.25" x14ac:dyDescent="0.5">
      <c r="B12" s="30" t="s">
        <v>346</v>
      </c>
    </row>
    <row r="13" spans="1:9" s="30" customFormat="1" ht="23.25" x14ac:dyDescent="0.5">
      <c r="B13" s="30" t="s">
        <v>347</v>
      </c>
    </row>
    <row r="14" spans="1:9" s="30" customFormat="1" ht="23.25" x14ac:dyDescent="0.5">
      <c r="B14" s="30" t="s">
        <v>348</v>
      </c>
    </row>
    <row r="15" spans="1:9" s="30" customFormat="1" ht="23.25" x14ac:dyDescent="0.5">
      <c r="B15" s="30" t="s">
        <v>349</v>
      </c>
    </row>
    <row r="16" spans="1:9" s="30" customFormat="1" ht="23.25" x14ac:dyDescent="0.5">
      <c r="B16" s="30" t="s">
        <v>350</v>
      </c>
    </row>
    <row r="17" spans="1:5" s="30" customFormat="1" ht="23.25" x14ac:dyDescent="0.5">
      <c r="B17" s="30" t="s">
        <v>351</v>
      </c>
    </row>
    <row r="18" spans="1:5" s="30" customFormat="1" ht="23.25" x14ac:dyDescent="0.5">
      <c r="B18" s="30" t="s">
        <v>352</v>
      </c>
    </row>
    <row r="19" spans="1:5" s="30" customFormat="1" ht="23.25" x14ac:dyDescent="0.5">
      <c r="B19" s="30" t="s">
        <v>353</v>
      </c>
    </row>
    <row r="20" spans="1:5" s="30" customFormat="1" ht="23.25" x14ac:dyDescent="0.5">
      <c r="B20" s="30" t="s">
        <v>354</v>
      </c>
    </row>
    <row r="21" spans="1:5" s="30" customFormat="1" ht="23.25" x14ac:dyDescent="0.5">
      <c r="B21" s="30" t="s">
        <v>355</v>
      </c>
    </row>
    <row r="22" spans="1:5" s="30" customFormat="1" ht="23.25" x14ac:dyDescent="0.5">
      <c r="B22" s="30" t="s">
        <v>356</v>
      </c>
    </row>
    <row r="23" spans="1:5" s="30" customFormat="1" ht="23.25" x14ac:dyDescent="0.5">
      <c r="A23" s="37" t="s">
        <v>357</v>
      </c>
      <c r="B23" s="37"/>
      <c r="C23" s="37"/>
      <c r="D23" s="37"/>
      <c r="E23" s="37"/>
    </row>
    <row r="24" spans="1:5" s="30" customFormat="1" ht="23.25" x14ac:dyDescent="0.5">
      <c r="A24" s="37"/>
      <c r="B24" s="37" t="s">
        <v>358</v>
      </c>
      <c r="C24" s="37"/>
      <c r="D24" s="37"/>
      <c r="E24" s="37"/>
    </row>
    <row r="25" spans="1:5" s="30" customFormat="1" ht="23.25" x14ac:dyDescent="0.5">
      <c r="B25" s="30" t="s">
        <v>359</v>
      </c>
    </row>
    <row r="26" spans="1:5" s="30" customFormat="1" ht="23.25" x14ac:dyDescent="0.5">
      <c r="A26" s="30" t="s">
        <v>360</v>
      </c>
    </row>
    <row r="27" spans="1:5" s="30" customFormat="1" ht="23.25" x14ac:dyDescent="0.5">
      <c r="A27" s="30" t="s">
        <v>361</v>
      </c>
    </row>
    <row r="28" spans="1:5" s="30" customFormat="1" ht="23.25" x14ac:dyDescent="0.5">
      <c r="A28" s="30" t="s">
        <v>362</v>
      </c>
    </row>
    <row r="29" spans="1:5" s="30" customFormat="1" ht="23.25" x14ac:dyDescent="0.5">
      <c r="B29" s="37" t="s">
        <v>363</v>
      </c>
      <c r="C29" s="37"/>
      <c r="D29" s="37"/>
    </row>
    <row r="30" spans="1:5" s="30" customFormat="1" ht="23.25" x14ac:dyDescent="0.5"/>
    <row r="31" spans="1:5" s="30" customFormat="1" ht="23.25" x14ac:dyDescent="0.5"/>
    <row r="32" spans="1:5" s="30" customFormat="1" ht="23.25" x14ac:dyDescent="0.5"/>
    <row r="33" s="30" customFormat="1" ht="23.25" x14ac:dyDescent="0.5"/>
    <row r="34" s="30" customFormat="1" ht="23.25" x14ac:dyDescent="0.5"/>
    <row r="35" s="30" customFormat="1" ht="23.25" x14ac:dyDescent="0.5"/>
    <row r="36" s="30" customFormat="1" ht="23.25" x14ac:dyDescent="0.5"/>
    <row r="37" s="30" customFormat="1" ht="23.25" x14ac:dyDescent="0.5"/>
    <row r="38" s="30" customFormat="1" ht="23.25" x14ac:dyDescent="0.5"/>
    <row r="39" s="30" customFormat="1" ht="23.25" x14ac:dyDescent="0.5"/>
    <row r="40" s="30" customFormat="1" ht="23.25" x14ac:dyDescent="0.5"/>
    <row r="41" s="30" customFormat="1" ht="23.25" x14ac:dyDescent="0.5"/>
    <row r="42" s="30" customFormat="1" ht="23.25" x14ac:dyDescent="0.5"/>
    <row r="43" s="30" customFormat="1" ht="23.25" x14ac:dyDescent="0.5"/>
    <row r="44" s="30" customFormat="1" ht="23.25" x14ac:dyDescent="0.5"/>
    <row r="45" s="30" customFormat="1" ht="23.25" x14ac:dyDescent="0.5"/>
    <row r="46" s="30" customFormat="1" ht="23.25" x14ac:dyDescent="0.5"/>
    <row r="47" s="30" customFormat="1" ht="23.25" x14ac:dyDescent="0.5"/>
    <row r="48" s="30" customFormat="1" ht="23.25" x14ac:dyDescent="0.5"/>
    <row r="49" s="30" customFormat="1" ht="23.25" x14ac:dyDescent="0.5"/>
    <row r="50" s="30" customFormat="1" ht="23.25" x14ac:dyDescent="0.5"/>
    <row r="51" s="30" customFormat="1" ht="23.25" x14ac:dyDescent="0.5"/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4" workbookViewId="0">
      <selection activeCell="A16" sqref="A16"/>
    </sheetView>
  </sheetViews>
  <sheetFormatPr defaultRowHeight="14.25" x14ac:dyDescent="0.2"/>
  <cols>
    <col min="1" max="1" width="50.25" customWidth="1"/>
    <col min="2" max="2" width="13.375" customWidth="1"/>
    <col min="3" max="3" width="4.25" customWidth="1"/>
    <col min="4" max="4" width="14" customWidth="1"/>
  </cols>
  <sheetData>
    <row r="1" spans="1:4" s="30" customFormat="1" ht="23.25" x14ac:dyDescent="0.5">
      <c r="A1" s="239" t="s">
        <v>0</v>
      </c>
      <c r="B1" s="239"/>
      <c r="C1" s="239"/>
      <c r="D1" s="239"/>
    </row>
    <row r="2" spans="1:4" s="30" customFormat="1" ht="23.25" x14ac:dyDescent="0.5">
      <c r="A2" s="239" t="s">
        <v>407</v>
      </c>
      <c r="B2" s="239"/>
      <c r="C2" s="239"/>
      <c r="D2" s="239"/>
    </row>
    <row r="3" spans="1:4" s="30" customFormat="1" ht="23.25" x14ac:dyDescent="0.5">
      <c r="A3" s="239" t="s">
        <v>204</v>
      </c>
      <c r="B3" s="239"/>
      <c r="C3" s="239"/>
      <c r="D3" s="239"/>
    </row>
    <row r="4" spans="1:4" s="30" customFormat="1" ht="23.25" x14ac:dyDescent="0.5">
      <c r="A4" s="37"/>
      <c r="B4" s="37"/>
      <c r="C4" s="37"/>
      <c r="D4" s="37"/>
    </row>
    <row r="5" spans="1:4" s="30" customFormat="1" ht="23.25" x14ac:dyDescent="0.5">
      <c r="A5" s="37" t="s">
        <v>416</v>
      </c>
      <c r="B5" s="37"/>
      <c r="C5" s="37"/>
      <c r="D5" s="37"/>
    </row>
    <row r="6" spans="1:4" s="30" customFormat="1" ht="23.25" x14ac:dyDescent="0.5">
      <c r="A6" s="37"/>
      <c r="B6" s="39" t="s">
        <v>250</v>
      </c>
      <c r="C6" s="39"/>
      <c r="D6" s="39" t="s">
        <v>251</v>
      </c>
    </row>
    <row r="7" spans="1:4" s="30" customFormat="1" ht="23.25" x14ac:dyDescent="0.5">
      <c r="A7" s="30" t="s">
        <v>408</v>
      </c>
      <c r="B7" s="58">
        <v>10032757.539999999</v>
      </c>
      <c r="C7" s="35"/>
      <c r="D7" s="35">
        <v>12312445.550000001</v>
      </c>
    </row>
    <row r="8" spans="1:4" s="30" customFormat="1" ht="23.25" x14ac:dyDescent="0.5">
      <c r="A8" s="30" t="s">
        <v>409</v>
      </c>
      <c r="B8" s="58">
        <v>1269946.97</v>
      </c>
      <c r="C8" s="35"/>
      <c r="D8" s="35">
        <v>734411.99</v>
      </c>
    </row>
    <row r="9" spans="1:4" s="30" customFormat="1" ht="23.25" x14ac:dyDescent="0.5">
      <c r="A9" s="30" t="s">
        <v>410</v>
      </c>
      <c r="B9" s="58" t="s">
        <v>11</v>
      </c>
      <c r="C9" s="214"/>
      <c r="D9" s="214" t="s">
        <v>411</v>
      </c>
    </row>
    <row r="10" spans="1:4" s="30" customFormat="1" ht="24" thickBot="1" x14ac:dyDescent="0.55000000000000004">
      <c r="A10" s="30" t="s">
        <v>412</v>
      </c>
      <c r="B10" s="215">
        <f>B7+B8</f>
        <v>11302704.51</v>
      </c>
      <c r="C10" s="216"/>
      <c r="D10" s="90">
        <f>D7+D8+D9</f>
        <v>10032757.540000001</v>
      </c>
    </row>
    <row r="11" spans="1:4" s="30" customFormat="1" ht="24" thickTop="1" x14ac:dyDescent="0.5">
      <c r="B11" s="35"/>
      <c r="C11" s="35"/>
    </row>
    <row r="12" spans="1:4" s="30" customFormat="1" ht="23.25" x14ac:dyDescent="0.5">
      <c r="B12" s="39" t="s">
        <v>250</v>
      </c>
      <c r="C12" s="39"/>
      <c r="D12" s="39" t="s">
        <v>251</v>
      </c>
    </row>
    <row r="13" spans="1:4" s="30" customFormat="1" ht="23.25" x14ac:dyDescent="0.5">
      <c r="A13" s="30" t="s">
        <v>413</v>
      </c>
      <c r="B13" s="35">
        <v>6854900</v>
      </c>
      <c r="C13" s="35"/>
    </row>
    <row r="14" spans="1:4" s="30" customFormat="1" ht="23.25" x14ac:dyDescent="0.5">
      <c r="A14" s="30" t="s">
        <v>414</v>
      </c>
      <c r="B14" s="35"/>
      <c r="C14" s="35"/>
    </row>
    <row r="15" spans="1:4" s="30" customFormat="1" ht="23.25" x14ac:dyDescent="0.5">
      <c r="A15" s="30" t="s">
        <v>415</v>
      </c>
    </row>
    <row r="16" spans="1:4" s="30" customFormat="1" ht="23.25" x14ac:dyDescent="0.5"/>
    <row r="17" s="30" customFormat="1" ht="23.25" x14ac:dyDescent="0.5"/>
    <row r="18" s="30" customFormat="1" ht="23.25" x14ac:dyDescent="0.5"/>
    <row r="19" s="30" customFormat="1" ht="23.25" x14ac:dyDescent="0.5"/>
    <row r="20" s="30" customFormat="1" ht="23.25" x14ac:dyDescent="0.5"/>
    <row r="21" s="30" customFormat="1" ht="23.25" x14ac:dyDescent="0.5"/>
    <row r="22" s="30" customFormat="1" ht="23.25" x14ac:dyDescent="0.5"/>
    <row r="23" s="30" customFormat="1" ht="23.25" x14ac:dyDescent="0.5"/>
    <row r="24" s="30" customFormat="1" ht="23.25" x14ac:dyDescent="0.5"/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copies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18</vt:i4>
      </vt:variant>
    </vt:vector>
  </HeadingPairs>
  <TitlesOfParts>
    <vt:vector size="18" baseType="lpstr">
      <vt:lpstr>งบแสดงฐานะการเงิน</vt:lpstr>
      <vt:lpstr>งบแสดงผลการดำเนินงาน</vt:lpstr>
      <vt:lpstr>งบทรัพย์สิน</vt:lpstr>
      <vt:lpstr>เงินสดและเงินรับฝาก</vt:lpstr>
      <vt:lpstr>ลูกหนี้ภาษี</vt:lpstr>
      <vt:lpstr>เงินสะสม</vt:lpstr>
      <vt:lpstr>เงินรับฝาก</vt:lpstr>
      <vt:lpstr>รายจ่ายค้างจ่าย</vt:lpstr>
      <vt:lpstr>งบแสดงผลการดำเนินงานเงินสะสม</vt:lpstr>
      <vt:lpstr>งบทดลองหลังปิดบัญชี</vt:lpstr>
      <vt:lpstr>รายละเอียดเงินรอคืนจังหวัด</vt:lpstr>
      <vt:lpstr>ลน.เศรษฐกิจชุมชน</vt:lpstr>
      <vt:lpstr>ลูกหนี้เงินยืม</vt:lpstr>
      <vt:lpstr>ลูกหนี้อื่น</vt:lpstr>
      <vt:lpstr>ข้อมูลทั่วไป</vt:lpstr>
      <vt:lpstr>หมายเหตุ 12 ทุนสำรองฯ</vt:lpstr>
      <vt:lpstr>Sheet2</vt:lpstr>
      <vt:lpstr>Sheet3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Windows User</cp:lastModifiedBy>
  <cp:lastPrinted>2019-02-13T08:00:10Z</cp:lastPrinted>
  <dcterms:created xsi:type="dcterms:W3CDTF">2016-09-16T06:09:50Z</dcterms:created>
  <dcterms:modified xsi:type="dcterms:W3CDTF">2019-02-15T04:26:44Z</dcterms:modified>
</cp:coreProperties>
</file>